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defaultThemeVersion="124226"/>
  <mc:AlternateContent xmlns:mc="http://schemas.openxmlformats.org/markup-compatibility/2006">
    <mc:Choice Requires="x15">
      <x15ac:absPath xmlns:x15ac="http://schemas.microsoft.com/office/spreadsheetml/2010/11/ac" url="/Users/avargas-johnson/Desktop/"/>
    </mc:Choice>
  </mc:AlternateContent>
  <xr:revisionPtr revIDLastSave="0" documentId="8_{77BAFCF3-3B1B-4B4E-9B99-CD2842EA2C1F}" xr6:coauthVersionLast="47" xr6:coauthVersionMax="47" xr10:uidLastSave="{00000000-0000-0000-0000-000000000000}"/>
  <bookViews>
    <workbookView xWindow="0" yWindow="500" windowWidth="28800" windowHeight="15640" tabRatio="819" xr2:uid="{00000000-000D-0000-FFFF-FFFF00000000}"/>
  </bookViews>
  <sheets>
    <sheet name="(1) Cover+Instructions" sheetId="1" r:id="rId1"/>
    <sheet name="(2) CM Specs" sheetId="2" r:id="rId2"/>
    <sheet name="(3) Audit Results Table" sheetId="3" r:id="rId3"/>
    <sheet name="(4) Clin Meas ID Table" sheetId="4" r:id="rId4"/>
    <sheet name="(5) Sample HP File-Comm Only" sheetId="6" r:id="rId5"/>
    <sheet name="(6)Sample HP File-Medicare only" sheetId="7" r:id="rId6"/>
    <sheet name="(7) Sample HP File-MediCal Only" sheetId="10" r:id="rId7"/>
    <sheet name="(8) Measure Change Log" sheetId="9" r:id="rId8"/>
  </sheets>
  <definedNames>
    <definedName name="_xlnm._FilterDatabase" localSheetId="3" hidden="1">'(4) Clin Meas ID Table'!$A$8:$H$312</definedName>
    <definedName name="_xlnm._FilterDatabase" localSheetId="4" hidden="1">'(5) Sample HP File-Comm Only'!$A$17:$Z$249</definedName>
    <definedName name="_xlnm._FilterDatabase" localSheetId="5" hidden="1">'(6)Sample HP File-Medicare only'!$A$16:$FC$141</definedName>
    <definedName name="_xlnm._FilterDatabase" localSheetId="6" hidden="1">'(7) Sample HP File-MediCal Only'!$A$17:$Z$320</definedName>
    <definedName name="Excel_BuiltIn__FilterDatabase" localSheetId="4">'(5) Sample HP File-Comm Only'!$A$251:$O$366</definedName>
    <definedName name="Excel_BuiltIn__FilterDatabase" localSheetId="5">'(6)Sample HP File-Medicare only'!#REF!</definedName>
    <definedName name="Excel_BuiltIn_Print_Area" localSheetId="4">'(5) Sample HP File-Comm Only'!$A$1:$P$368</definedName>
    <definedName name="Excel_BuiltIn_Print_Area" localSheetId="7">'(8) Measure Change Log'!$IW$65530:$IW$65530</definedName>
    <definedName name="Excel_BuiltIn_Print_Titles" localSheetId="0">'(1) Cover+Instructions'!$1:$7</definedName>
    <definedName name="Excel_BuiltIn_Print_Titles" localSheetId="1">'(2) CM Specs'!$17:$17</definedName>
    <definedName name="Excel_BuiltIn_Print_Titles" localSheetId="3">'(4) Clin Meas ID Table'!$1:$8</definedName>
    <definedName name="Excel_BuiltIn_Print_Titles" localSheetId="4">'(5) Sample HP File-Comm Only'!$A$1:$V$250</definedName>
    <definedName name="Excel_BuiltIn_Print_Titles" localSheetId="5">'(6)Sample HP File-Medicare only'!$1:$16</definedName>
    <definedName name="Excel_BuiltIn_Print_Titles" localSheetId="7">'(8) Measure Change Log'!#REF!</definedName>
    <definedName name="_xlnm.Print_Area" localSheetId="0">'(1) Cover+Instructions'!$A$1:$C$55</definedName>
    <definedName name="_xlnm.Print_Area" localSheetId="1">'(2) CM Specs'!$A$1:$G$47</definedName>
    <definedName name="_xlnm.Print_Area" localSheetId="2">'(3) Audit Results Table'!$A$1:$D$12</definedName>
    <definedName name="_xlnm.Print_Area" localSheetId="3">'(4) Clin Meas ID Table'!$A$1:$H$271</definedName>
    <definedName name="_xlnm.Print_Area" localSheetId="4">'(5) Sample HP File-Comm Only'!$A$1:$P$250</definedName>
    <definedName name="_xlnm.Print_Area" localSheetId="5">'(6)Sample HP File-Medicare only'!$A$1:$P$142</definedName>
    <definedName name="_xlnm.Print_Titles" localSheetId="0">'(1) Cover+Instructions'!$1:$7</definedName>
    <definedName name="_xlnm.Print_Titles" localSheetId="1">'(2) CM Specs'!$17:$17</definedName>
    <definedName name="_xlnm.Print_Titles" localSheetId="3">'(4) Clin Meas ID Table'!$1:$8</definedName>
    <definedName name="_xlnm.Print_Titles" localSheetId="4">'(5) Sample HP File-Comm Only'!$1:$250</definedName>
    <definedName name="_xlnm.Print_Titles" localSheetId="5">'(6)Sample HP File-Medicare only'!$1:$16</definedName>
    <definedName name="_xlnm.Print_Titles" localSheetId="7">'(8) Measure Change Log'!#REF!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1" i="10" l="1"/>
  <c r="K191" i="10"/>
  <c r="L166" i="10"/>
  <c r="K166" i="10"/>
  <c r="L157" i="10"/>
  <c r="K157" i="10"/>
  <c r="L114" i="10"/>
  <c r="K114" i="10"/>
  <c r="L105" i="10"/>
  <c r="K105" i="10"/>
  <c r="L62" i="10"/>
  <c r="K62" i="10"/>
  <c r="L320" i="10"/>
  <c r="K320" i="10"/>
  <c r="L317" i="10"/>
  <c r="K317" i="10"/>
  <c r="L314" i="10"/>
  <c r="K314" i="10"/>
  <c r="L311" i="10"/>
  <c r="K311" i="10"/>
  <c r="L308" i="10"/>
  <c r="K308" i="10"/>
  <c r="L305" i="10"/>
  <c r="K305" i="10"/>
  <c r="L302" i="10"/>
  <c r="K302" i="10"/>
  <c r="L299" i="10"/>
  <c r="K299" i="10"/>
  <c r="L296" i="10"/>
  <c r="K296" i="10"/>
  <c r="L293" i="10"/>
  <c r="K293" i="10"/>
  <c r="L290" i="10"/>
  <c r="K290" i="10"/>
  <c r="L276" i="10"/>
  <c r="K276" i="10"/>
  <c r="L267" i="10"/>
  <c r="K267" i="10"/>
  <c r="L273" i="10"/>
  <c r="K273" i="10"/>
  <c r="L270" i="10"/>
  <c r="K270" i="10"/>
  <c r="L264" i="10"/>
  <c r="K264" i="10"/>
  <c r="L261" i="10"/>
  <c r="K261" i="10"/>
  <c r="L258" i="10"/>
  <c r="K258" i="10"/>
  <c r="L255" i="10"/>
  <c r="K255" i="10"/>
  <c r="L252" i="10"/>
  <c r="K252" i="10"/>
  <c r="L249" i="10"/>
  <c r="K249" i="10"/>
  <c r="L246" i="10"/>
  <c r="K246" i="10"/>
  <c r="L242" i="10"/>
  <c r="K242" i="10"/>
  <c r="L239" i="10"/>
  <c r="K239" i="10"/>
  <c r="L236" i="10"/>
  <c r="K236" i="10"/>
  <c r="L233" i="10"/>
  <c r="K233" i="10"/>
  <c r="L230" i="10"/>
  <c r="K283" i="10"/>
  <c r="K287" i="10"/>
  <c r="K230" i="10"/>
  <c r="L227" i="10"/>
  <c r="K227" i="10"/>
  <c r="L224" i="10"/>
  <c r="K224" i="10"/>
  <c r="L221" i="10"/>
  <c r="K221" i="10"/>
  <c r="L218" i="10"/>
  <c r="K218" i="10"/>
  <c r="L215" i="10"/>
  <c r="K215" i="10"/>
  <c r="L212" i="10"/>
  <c r="K212" i="10"/>
  <c r="L200" i="10"/>
  <c r="K200" i="10"/>
  <c r="L197" i="10"/>
  <c r="K197" i="10"/>
  <c r="L194" i="10"/>
  <c r="K194" i="10"/>
  <c r="L188" i="10"/>
  <c r="K188" i="10"/>
  <c r="L185" i="10"/>
  <c r="K185" i="10"/>
  <c r="L182" i="10"/>
  <c r="K182" i="10"/>
  <c r="L179" i="10"/>
  <c r="K179" i="10"/>
  <c r="L176" i="10"/>
  <c r="K176" i="10"/>
  <c r="L173" i="10"/>
  <c r="K173" i="10"/>
  <c r="L170" i="10"/>
  <c r="K170" i="10"/>
  <c r="L163" i="10"/>
  <c r="K163" i="10"/>
  <c r="L160" i="10"/>
  <c r="K160" i="10"/>
  <c r="L154" i="10"/>
  <c r="K154" i="10"/>
  <c r="L151" i="10"/>
  <c r="K151" i="10"/>
  <c r="L148" i="10"/>
  <c r="K148" i="10"/>
  <c r="L145" i="10"/>
  <c r="K145" i="10"/>
  <c r="L142" i="10"/>
  <c r="K142" i="10"/>
  <c r="L139" i="10"/>
  <c r="K139" i="10"/>
  <c r="L136" i="10"/>
  <c r="K136" i="10"/>
  <c r="L111" i="10"/>
  <c r="K111" i="10"/>
  <c r="L108" i="10"/>
  <c r="K108" i="10"/>
  <c r="L102" i="10"/>
  <c r="K102" i="10"/>
  <c r="L99" i="10"/>
  <c r="K99" i="10"/>
  <c r="L96" i="10"/>
  <c r="K96" i="10"/>
  <c r="L93" i="10"/>
  <c r="K93" i="10"/>
  <c r="L90" i="10"/>
  <c r="K90" i="10"/>
  <c r="L87" i="10"/>
  <c r="K87" i="10"/>
  <c r="K84" i="10"/>
  <c r="L84" i="10"/>
  <c r="L59" i="10"/>
  <c r="K59" i="10"/>
  <c r="L56" i="10"/>
  <c r="K56" i="10"/>
  <c r="L53" i="10"/>
  <c r="K53" i="10"/>
  <c r="L47" i="10"/>
  <c r="K47" i="10"/>
  <c r="L50" i="10"/>
  <c r="K50" i="10"/>
  <c r="L44" i="10"/>
  <c r="K44" i="10"/>
  <c r="L41" i="10"/>
  <c r="K41" i="10"/>
  <c r="L38" i="10"/>
  <c r="K38" i="10"/>
  <c r="L35" i="10"/>
  <c r="K35" i="10"/>
  <c r="L32" i="10"/>
  <c r="K32" i="10"/>
  <c r="L135" i="7"/>
  <c r="K135" i="7"/>
  <c r="L132" i="7"/>
  <c r="K132" i="7"/>
  <c r="L129" i="7"/>
  <c r="K129" i="7"/>
  <c r="L126" i="7"/>
  <c r="K126" i="7"/>
  <c r="L123" i="7"/>
  <c r="K123" i="7"/>
  <c r="L120" i="7"/>
  <c r="K120" i="7"/>
  <c r="L117" i="7"/>
  <c r="K117" i="7"/>
  <c r="L114" i="7"/>
  <c r="K114" i="7"/>
  <c r="L111" i="7"/>
  <c r="K111" i="7"/>
  <c r="L108" i="7"/>
  <c r="K108" i="7"/>
  <c r="L105" i="7"/>
  <c r="K105" i="7"/>
  <c r="L87" i="7"/>
  <c r="K87" i="7"/>
  <c r="L84" i="7"/>
  <c r="K84" i="7"/>
  <c r="L81" i="7"/>
  <c r="K81" i="7"/>
  <c r="L78" i="7"/>
  <c r="K78" i="7"/>
  <c r="L75" i="7"/>
  <c r="K75" i="7"/>
  <c r="L72" i="7"/>
  <c r="K72" i="7"/>
  <c r="L69" i="7"/>
  <c r="K69" i="7"/>
  <c r="L66" i="7"/>
  <c r="K66" i="7"/>
  <c r="L63" i="7"/>
  <c r="K63" i="7"/>
  <c r="L60" i="7"/>
  <c r="K60" i="7"/>
  <c r="L57" i="7"/>
  <c r="K57" i="7"/>
  <c r="L51" i="7"/>
  <c r="K51" i="7"/>
  <c r="L48" i="7"/>
  <c r="K48" i="7"/>
  <c r="L45" i="7"/>
  <c r="K45" i="7"/>
  <c r="L42" i="7"/>
  <c r="K42" i="7"/>
  <c r="L39" i="7"/>
  <c r="K39" i="7"/>
  <c r="L36" i="7"/>
  <c r="K36" i="7"/>
  <c r="L33" i="7"/>
  <c r="K33" i="7"/>
  <c r="L30" i="7"/>
  <c r="K30" i="7"/>
  <c r="L27" i="7"/>
  <c r="K27" i="7"/>
  <c r="L24" i="7"/>
  <c r="K24" i="7"/>
  <c r="L21" i="7"/>
  <c r="K21" i="7"/>
  <c r="L249" i="6"/>
  <c r="K249" i="6"/>
  <c r="L246" i="6"/>
  <c r="K246" i="6"/>
  <c r="L243" i="6"/>
  <c r="K243" i="6"/>
  <c r="L240" i="6"/>
  <c r="K240" i="6"/>
  <c r="L237" i="6"/>
  <c r="K237" i="6"/>
  <c r="L234" i="6"/>
  <c r="K234" i="6"/>
  <c r="L231" i="6"/>
  <c r="K231" i="6"/>
  <c r="L228" i="6"/>
  <c r="K228" i="6"/>
  <c r="L225" i="6"/>
  <c r="K225" i="6"/>
  <c r="L222" i="6"/>
  <c r="K222" i="6"/>
  <c r="L219" i="6"/>
  <c r="K219" i="6"/>
  <c r="L200" i="6"/>
  <c r="K200" i="6"/>
  <c r="L197" i="6"/>
  <c r="K197" i="6"/>
  <c r="L194" i="6"/>
  <c r="K194" i="6"/>
  <c r="L191" i="6"/>
  <c r="K191" i="6"/>
  <c r="L188" i="6"/>
  <c r="K188" i="6"/>
  <c r="L185" i="6"/>
  <c r="K185" i="6"/>
  <c r="L182" i="6"/>
  <c r="K182" i="6"/>
  <c r="L179" i="6"/>
  <c r="K179" i="6"/>
  <c r="L176" i="6"/>
  <c r="K176" i="6"/>
  <c r="L173" i="6"/>
  <c r="K173" i="6"/>
  <c r="L170" i="6"/>
  <c r="K170" i="6"/>
  <c r="L166" i="6"/>
  <c r="K166" i="6"/>
  <c r="L163" i="6"/>
  <c r="K163" i="6"/>
  <c r="L160" i="6"/>
  <c r="K160" i="6"/>
  <c r="L157" i="6"/>
  <c r="K157" i="6"/>
  <c r="L154" i="6"/>
  <c r="K154" i="6"/>
  <c r="L151" i="6"/>
  <c r="K151" i="6"/>
  <c r="K148" i="6"/>
  <c r="L148" i="6"/>
  <c r="L145" i="6"/>
  <c r="K145" i="6"/>
  <c r="L142" i="6"/>
  <c r="K142" i="6"/>
  <c r="L139" i="6"/>
  <c r="K139" i="6"/>
  <c r="L136" i="6"/>
  <c r="K136" i="6"/>
  <c r="L114" i="6"/>
  <c r="K114" i="6"/>
  <c r="L111" i="6"/>
  <c r="K111" i="6"/>
  <c r="L108" i="6"/>
  <c r="K108" i="6"/>
  <c r="L105" i="6"/>
  <c r="K105" i="6"/>
  <c r="L102" i="6"/>
  <c r="K102" i="6"/>
  <c r="L99" i="6"/>
  <c r="K99" i="6"/>
  <c r="L96" i="6"/>
  <c r="K96" i="6"/>
  <c r="L93" i="6"/>
  <c r="K93" i="6"/>
  <c r="L90" i="6"/>
  <c r="K90" i="6"/>
  <c r="L87" i="6"/>
  <c r="K87" i="6"/>
  <c r="L84" i="6"/>
  <c r="K84" i="6"/>
  <c r="L81" i="6"/>
  <c r="K81" i="6"/>
  <c r="L67" i="6"/>
  <c r="K67" i="6"/>
  <c r="L62" i="6"/>
  <c r="K62" i="6"/>
  <c r="L59" i="6"/>
  <c r="K59" i="6"/>
  <c r="L56" i="6"/>
  <c r="K56" i="6"/>
  <c r="L53" i="6"/>
  <c r="K53" i="6"/>
  <c r="L32" i="6"/>
  <c r="K32" i="6"/>
  <c r="L50" i="6"/>
  <c r="K50" i="6"/>
  <c r="L47" i="6"/>
  <c r="K47" i="6"/>
  <c r="L44" i="6"/>
  <c r="K44" i="6"/>
  <c r="L41" i="6"/>
  <c r="K41" i="6"/>
  <c r="L38" i="6"/>
  <c r="K38" i="6"/>
  <c r="L35" i="6"/>
  <c r="K35" i="6"/>
  <c r="L283" i="10"/>
  <c r="L67" i="10"/>
  <c r="K67" i="10"/>
  <c r="L118" i="10"/>
  <c r="K118" i="10"/>
  <c r="L26" i="10"/>
  <c r="K26" i="10"/>
  <c r="I321" i="10"/>
  <c r="H321" i="10"/>
  <c r="G321" i="10"/>
  <c r="F321" i="10"/>
  <c r="I250" i="6"/>
  <c r="H250" i="6"/>
  <c r="J250" i="6"/>
  <c r="G250" i="6"/>
  <c r="F250" i="6"/>
  <c r="J321" i="10"/>
  <c r="L287" i="10"/>
  <c r="L21" i="10"/>
  <c r="K21" i="10"/>
  <c r="L54" i="7"/>
  <c r="K54" i="7"/>
  <c r="L21" i="6"/>
  <c r="K21" i="6"/>
  <c r="L216" i="6"/>
  <c r="K216" i="6"/>
  <c r="L118" i="6"/>
  <c r="K118" i="6"/>
  <c r="L26" i="6"/>
  <c r="K26" i="6"/>
  <c r="L81" i="10"/>
  <c r="K81" i="10"/>
  <c r="L321" i="10" l="1"/>
  <c r="M32" i="6"/>
  <c r="K250" i="6"/>
  <c r="M102" i="7"/>
  <c r="M135" i="7"/>
  <c r="M134" i="7"/>
  <c r="M133" i="7"/>
  <c r="M132" i="7"/>
  <c r="M130" i="7"/>
  <c r="M129" i="7"/>
  <c r="M127" i="7"/>
  <c r="M126" i="7"/>
  <c r="M125" i="7"/>
  <c r="M124" i="7"/>
  <c r="M123" i="7"/>
  <c r="M121" i="7"/>
  <c r="M120" i="7"/>
  <c r="M118" i="7"/>
  <c r="M117" i="7"/>
  <c r="M115" i="7"/>
  <c r="M114" i="7"/>
  <c r="M112" i="7"/>
  <c r="M111" i="7"/>
  <c r="M109" i="7"/>
  <c r="M108" i="7"/>
  <c r="M106" i="7"/>
  <c r="M105" i="7"/>
  <c r="M103" i="7"/>
  <c r="M234" i="10"/>
  <c r="M233" i="10"/>
  <c r="M231" i="10"/>
  <c r="M230" i="10"/>
  <c r="M228" i="10"/>
  <c r="M227" i="10"/>
  <c r="M225" i="10"/>
  <c r="M224" i="10"/>
  <c r="M222" i="10"/>
  <c r="M221" i="10"/>
  <c r="M219" i="10"/>
  <c r="M218" i="10"/>
  <c r="M216" i="10"/>
  <c r="M215" i="10"/>
  <c r="M213" i="10"/>
  <c r="M212" i="10"/>
  <c r="M210" i="10"/>
  <c r="M167" i="10"/>
  <c r="M200" i="10"/>
  <c r="M199" i="10"/>
  <c r="M198" i="10"/>
  <c r="M197" i="10"/>
  <c r="M195" i="10"/>
  <c r="M194" i="10"/>
  <c r="M192" i="10"/>
  <c r="M191" i="10"/>
  <c r="M190" i="10"/>
  <c r="M189" i="10"/>
  <c r="M188" i="10"/>
  <c r="M186" i="10"/>
  <c r="M185" i="10"/>
  <c r="M183" i="10"/>
  <c r="M182" i="10"/>
  <c r="M180" i="10"/>
  <c r="M179" i="10"/>
  <c r="M177" i="10"/>
  <c r="M176" i="10"/>
  <c r="M174" i="10"/>
  <c r="M173" i="10"/>
  <c r="M171" i="10"/>
  <c r="M170" i="10"/>
  <c r="M168" i="10"/>
  <c r="M133" i="10"/>
  <c r="M166" i="10"/>
  <c r="M165" i="10"/>
  <c r="M164" i="10"/>
  <c r="M163" i="10"/>
  <c r="M161" i="10"/>
  <c r="M160" i="10"/>
  <c r="M158" i="10"/>
  <c r="M157" i="10"/>
  <c r="M156" i="10"/>
  <c r="M155" i="10"/>
  <c r="M154" i="10"/>
  <c r="M152" i="10"/>
  <c r="M151" i="10"/>
  <c r="M149" i="10"/>
  <c r="M148" i="10"/>
  <c r="M146" i="10"/>
  <c r="M145" i="10"/>
  <c r="M143" i="10"/>
  <c r="M142" i="10"/>
  <c r="M140" i="10"/>
  <c r="M139" i="10"/>
  <c r="M137" i="10"/>
  <c r="M136" i="10"/>
  <c r="M134" i="10"/>
  <c r="M201" i="10"/>
  <c r="M202" i="10"/>
  <c r="M203" i="10"/>
  <c r="M204" i="10"/>
  <c r="M205" i="10"/>
  <c r="M206" i="10"/>
  <c r="M119" i="10"/>
  <c r="M114" i="10"/>
  <c r="M113" i="10"/>
  <c r="M112" i="10"/>
  <c r="M111" i="10"/>
  <c r="M109" i="10"/>
  <c r="M108" i="10"/>
  <c r="M106" i="10"/>
  <c r="M105" i="10"/>
  <c r="M104" i="10"/>
  <c r="M103" i="10"/>
  <c r="M102" i="10"/>
  <c r="M100" i="10"/>
  <c r="M99" i="10"/>
  <c r="M97" i="10"/>
  <c r="M96" i="10"/>
  <c r="M94" i="10"/>
  <c r="M93" i="10"/>
  <c r="M91" i="10"/>
  <c r="M90" i="10"/>
  <c r="M88" i="10"/>
  <c r="M87" i="10"/>
  <c r="M85" i="10"/>
  <c r="M84" i="10"/>
  <c r="M82" i="10"/>
  <c r="M80" i="10"/>
  <c r="M79" i="10"/>
  <c r="M62" i="10"/>
  <c r="M60" i="10"/>
  <c r="M59" i="10"/>
  <c r="M57" i="10"/>
  <c r="M56" i="10"/>
  <c r="M54" i="10"/>
  <c r="M53" i="10"/>
  <c r="M51" i="10"/>
  <c r="M50" i="10"/>
  <c r="M48" i="10"/>
  <c r="M47" i="10"/>
  <c r="M45" i="10"/>
  <c r="M44" i="10"/>
  <c r="M42" i="10"/>
  <c r="M41" i="10"/>
  <c r="M39" i="10"/>
  <c r="M38" i="10"/>
  <c r="M36" i="10"/>
  <c r="M35" i="10"/>
  <c r="M33" i="10"/>
  <c r="M32" i="10"/>
  <c r="M30" i="10"/>
  <c r="M28" i="10"/>
  <c r="M88" i="7"/>
  <c r="M87" i="7"/>
  <c r="M86" i="7"/>
  <c r="M84" i="7"/>
  <c r="M83" i="7"/>
  <c r="M81" i="7"/>
  <c r="M80" i="7"/>
  <c r="M78" i="7"/>
  <c r="M77" i="7"/>
  <c r="M75" i="7"/>
  <c r="M74" i="7"/>
  <c r="M72" i="7"/>
  <c r="M71" i="7"/>
  <c r="M69" i="7"/>
  <c r="M68" i="7"/>
  <c r="M66" i="7"/>
  <c r="M65" i="7"/>
  <c r="M63" i="7"/>
  <c r="M62" i="7"/>
  <c r="M60" i="7"/>
  <c r="M59" i="7"/>
  <c r="M57" i="7"/>
  <c r="M56" i="7"/>
  <c r="M53" i="7"/>
  <c r="M52" i="7"/>
  <c r="M51" i="7"/>
  <c r="M50" i="7"/>
  <c r="M49" i="7"/>
  <c r="M48" i="7"/>
  <c r="M47" i="7"/>
  <c r="M45" i="7"/>
  <c r="M44" i="7"/>
  <c r="M42" i="7"/>
  <c r="M41" i="7"/>
  <c r="M40" i="7"/>
  <c r="M39" i="7"/>
  <c r="M38" i="7"/>
  <c r="M36" i="7"/>
  <c r="M35" i="7"/>
  <c r="M33" i="7"/>
  <c r="M32" i="7"/>
  <c r="M30" i="7"/>
  <c r="M29" i="7"/>
  <c r="M27" i="7"/>
  <c r="M26" i="7"/>
  <c r="M24" i="7"/>
  <c r="M23" i="7"/>
  <c r="M21" i="7"/>
  <c r="M20" i="7"/>
  <c r="M239" i="6"/>
  <c r="M238" i="6"/>
  <c r="M237" i="6"/>
  <c r="M235" i="6"/>
  <c r="M234" i="6"/>
  <c r="M232" i="6"/>
  <c r="M231" i="6"/>
  <c r="M229" i="6"/>
  <c r="M228" i="6"/>
  <c r="M226" i="6"/>
  <c r="M225" i="6"/>
  <c r="M223" i="6"/>
  <c r="M222" i="6"/>
  <c r="M220" i="6"/>
  <c r="M219" i="6"/>
  <c r="M217" i="6"/>
  <c r="M248" i="6"/>
  <c r="M247" i="6"/>
  <c r="M246" i="6"/>
  <c r="M244" i="6"/>
  <c r="M243" i="6"/>
  <c r="M241" i="6"/>
  <c r="M216" i="6"/>
  <c r="M249" i="6"/>
  <c r="M240" i="6"/>
  <c r="M215" i="6"/>
  <c r="M214" i="6"/>
  <c r="M213" i="6"/>
  <c r="M200" i="6" l="1"/>
  <c r="M199" i="6"/>
  <c r="M198" i="6"/>
  <c r="M197" i="6"/>
  <c r="M195" i="6"/>
  <c r="M194" i="6"/>
  <c r="M192" i="6"/>
  <c r="M191" i="6"/>
  <c r="M190" i="6"/>
  <c r="M189" i="6"/>
  <c r="M188" i="6"/>
  <c r="M186" i="6"/>
  <c r="M185" i="6"/>
  <c r="M183" i="6"/>
  <c r="M182" i="6"/>
  <c r="M180" i="6"/>
  <c r="M179" i="6"/>
  <c r="M177" i="6"/>
  <c r="M176" i="6"/>
  <c r="M174" i="6"/>
  <c r="M173" i="6"/>
  <c r="M171" i="6"/>
  <c r="M170" i="6"/>
  <c r="M168" i="6"/>
  <c r="M165" i="6"/>
  <c r="M164" i="6"/>
  <c r="M163" i="6"/>
  <c r="M161" i="6"/>
  <c r="M160" i="6"/>
  <c r="M158" i="6"/>
  <c r="M166" i="6"/>
  <c r="M157" i="6"/>
  <c r="M156" i="6"/>
  <c r="M155" i="6"/>
  <c r="M154" i="6"/>
  <c r="M152" i="6"/>
  <c r="M151" i="6"/>
  <c r="M149" i="6"/>
  <c r="M148" i="6"/>
  <c r="M146" i="6"/>
  <c r="M145" i="6"/>
  <c r="M143" i="6"/>
  <c r="M142" i="6"/>
  <c r="M140" i="6"/>
  <c r="M139" i="6"/>
  <c r="M137" i="6"/>
  <c r="M136" i="6"/>
  <c r="M134" i="6"/>
  <c r="M114" i="6"/>
  <c r="M113" i="6"/>
  <c r="M112" i="6"/>
  <c r="M111" i="6"/>
  <c r="M109" i="6"/>
  <c r="M108" i="6"/>
  <c r="M106" i="6"/>
  <c r="M105" i="6"/>
  <c r="M104" i="6"/>
  <c r="M103" i="6"/>
  <c r="M102" i="6"/>
  <c r="M100" i="6"/>
  <c r="M99" i="6"/>
  <c r="M97" i="6"/>
  <c r="M96" i="6"/>
  <c r="M94" i="6"/>
  <c r="M93" i="6"/>
  <c r="M91" i="6"/>
  <c r="M90" i="6"/>
  <c r="M88" i="6"/>
  <c r="M87" i="6"/>
  <c r="M85" i="6"/>
  <c r="M84" i="6"/>
  <c r="M82" i="6"/>
  <c r="M80" i="6"/>
  <c r="M79" i="6"/>
  <c r="M52" i="6"/>
  <c r="M51" i="6"/>
  <c r="M50" i="6"/>
  <c r="M48" i="6"/>
  <c r="M47" i="6"/>
  <c r="M45" i="6"/>
  <c r="M44" i="6"/>
  <c r="M42" i="6"/>
  <c r="M41" i="6"/>
  <c r="M39" i="6"/>
  <c r="M38" i="6"/>
  <c r="M36" i="6"/>
  <c r="M35" i="6"/>
  <c r="M33" i="6"/>
  <c r="M30" i="6"/>
  <c r="M53" i="6"/>
  <c r="M54" i="6"/>
  <c r="M56" i="6"/>
  <c r="M57" i="6"/>
  <c r="M59" i="6"/>
  <c r="M60" i="6"/>
  <c r="M61" i="6"/>
  <c r="M62" i="6"/>
  <c r="M167" i="6"/>
  <c r="M133" i="6"/>
  <c r="M119" i="6"/>
  <c r="M28" i="6"/>
  <c r="M236" i="10" l="1"/>
  <c r="K142" i="7"/>
  <c r="M237" i="10" l="1"/>
  <c r="M19" i="10"/>
  <c r="M18" i="10"/>
  <c r="M20" i="10"/>
  <c r="M23" i="10"/>
  <c r="M24" i="10"/>
  <c r="M22" i="10"/>
  <c r="M25" i="10"/>
  <c r="M27" i="10"/>
  <c r="M29" i="10"/>
  <c r="M63" i="10"/>
  <c r="M64" i="10"/>
  <c r="M67" i="10"/>
  <c r="M65" i="10"/>
  <c r="M66" i="10"/>
  <c r="M68" i="10"/>
  <c r="M69" i="10"/>
  <c r="M70" i="10"/>
  <c r="M71" i="10"/>
  <c r="M72" i="10"/>
  <c r="M73" i="10"/>
  <c r="M74" i="10"/>
  <c r="M75" i="10"/>
  <c r="M76" i="10"/>
  <c r="M77" i="10"/>
  <c r="M78" i="10"/>
  <c r="M81" i="10"/>
  <c r="M116" i="10"/>
  <c r="M115" i="10"/>
  <c r="M117" i="10"/>
  <c r="M120" i="10"/>
  <c r="M121" i="10"/>
  <c r="M122" i="10"/>
  <c r="M123" i="10"/>
  <c r="M124" i="10"/>
  <c r="M125" i="10"/>
  <c r="M126" i="10"/>
  <c r="M127" i="10"/>
  <c r="M128" i="10"/>
  <c r="M129" i="10"/>
  <c r="M207" i="10"/>
  <c r="M208" i="10"/>
  <c r="M209" i="10"/>
  <c r="M141" i="7"/>
  <c r="M17" i="7"/>
  <c r="M18" i="7"/>
  <c r="M54" i="7"/>
  <c r="M89" i="7"/>
  <c r="M90" i="7"/>
  <c r="M91" i="7"/>
  <c r="M92" i="7"/>
  <c r="M93" i="7"/>
  <c r="M94" i="7"/>
  <c r="M95" i="7"/>
  <c r="M96" i="7"/>
  <c r="M97" i="7"/>
  <c r="M98" i="7"/>
  <c r="M136" i="7"/>
  <c r="M18" i="6"/>
  <c r="M20" i="6"/>
  <c r="M23" i="6"/>
  <c r="M24" i="6"/>
  <c r="M22" i="6"/>
  <c r="M25" i="6"/>
  <c r="M27" i="6"/>
  <c r="M29" i="6"/>
  <c r="M63" i="6"/>
  <c r="M64" i="6"/>
  <c r="M67" i="6"/>
  <c r="M65" i="6"/>
  <c r="M66" i="6"/>
  <c r="M68" i="6"/>
  <c r="M69" i="6"/>
  <c r="M70" i="6"/>
  <c r="M71" i="6"/>
  <c r="M72" i="6"/>
  <c r="M73" i="6"/>
  <c r="M74" i="6"/>
  <c r="M75" i="6"/>
  <c r="M76" i="6"/>
  <c r="M77" i="6"/>
  <c r="M78" i="6"/>
  <c r="M81" i="6"/>
  <c r="M116" i="6"/>
  <c r="M115" i="6"/>
  <c r="M117" i="6"/>
  <c r="M120" i="6"/>
  <c r="M121" i="6"/>
  <c r="M122" i="6"/>
  <c r="M123" i="6"/>
  <c r="M124" i="6"/>
  <c r="M125" i="6"/>
  <c r="M126" i="6"/>
  <c r="M127" i="6"/>
  <c r="M128" i="6"/>
  <c r="M129" i="6"/>
  <c r="M201" i="6"/>
  <c r="M202" i="6"/>
  <c r="M203" i="6"/>
  <c r="M204" i="6"/>
  <c r="M205" i="6"/>
  <c r="M206" i="6"/>
  <c r="M207" i="6"/>
  <c r="M208" i="6"/>
  <c r="M209" i="6"/>
  <c r="M210" i="6"/>
  <c r="M211" i="6"/>
  <c r="M212" i="6"/>
  <c r="M19" i="6" l="1"/>
  <c r="M21" i="10"/>
  <c r="M239" i="10" l="1"/>
  <c r="M21" i="6"/>
  <c r="L131" i="10"/>
  <c r="M131" i="10" s="1"/>
  <c r="L100" i="7"/>
  <c r="M100" i="7" s="1"/>
  <c r="L131" i="6"/>
  <c r="M131" i="6" s="1"/>
  <c r="M240" i="10" l="1"/>
  <c r="L130" i="10"/>
  <c r="M130" i="10" s="1"/>
  <c r="L99" i="7"/>
  <c r="M99" i="7" s="1"/>
  <c r="L130" i="6"/>
  <c r="M242" i="10" l="1"/>
  <c r="M130" i="6"/>
  <c r="L250" i="6"/>
  <c r="L101" i="7"/>
  <c r="M101" i="7" s="1"/>
  <c r="L132" i="10"/>
  <c r="M132" i="10" s="1"/>
  <c r="L132" i="6"/>
  <c r="M132" i="6" s="1"/>
  <c r="M243" i="10" l="1"/>
  <c r="M140" i="7"/>
  <c r="M244" i="10" l="1"/>
  <c r="M26" i="10"/>
  <c r="M118" i="10"/>
  <c r="M247" i="10" l="1"/>
  <c r="M246" i="10"/>
  <c r="M26" i="6"/>
  <c r="M118" i="6"/>
  <c r="I142" i="7"/>
  <c r="M249" i="10" l="1"/>
  <c r="G142" i="7"/>
  <c r="F142" i="7"/>
  <c r="J142" i="7"/>
  <c r="H142" i="7"/>
  <c r="M250" i="10" l="1"/>
  <c r="L142" i="7"/>
  <c r="M252" i="10" l="1"/>
  <c r="M253" i="10" l="1"/>
  <c r="M255" i="10" l="1"/>
  <c r="M256" i="10" l="1"/>
  <c r="M258" i="10" l="1"/>
  <c r="M259" i="10" l="1"/>
  <c r="M261" i="10" l="1"/>
  <c r="M262" i="10" l="1"/>
  <c r="M264" i="10" l="1"/>
  <c r="M265" i="10" l="1"/>
  <c r="M267" i="10" l="1"/>
  <c r="M268" i="10" l="1"/>
  <c r="M270" i="10" l="1"/>
  <c r="M271" i="10" l="1"/>
  <c r="M273" i="10" l="1"/>
  <c r="M274" i="10" l="1"/>
  <c r="M276" i="10" l="1"/>
  <c r="M277" i="10" l="1"/>
  <c r="M278" i="10" l="1"/>
  <c r="M279" i="10" l="1"/>
  <c r="M280" i="10" l="1"/>
  <c r="M281" i="10" l="1"/>
  <c r="M282" i="10" l="1"/>
  <c r="M283" i="10" l="1"/>
  <c r="M284" i="10" l="1"/>
  <c r="M285" i="10" l="1"/>
  <c r="M286" i="10" l="1"/>
  <c r="M287" i="10" l="1"/>
  <c r="M288" i="10" l="1"/>
  <c r="M290" i="10" l="1"/>
  <c r="M291" i="10" l="1"/>
  <c r="M293" i="10" l="1"/>
  <c r="M294" i="10" l="1"/>
  <c r="M296" i="10" l="1"/>
  <c r="M297" i="10" l="1"/>
  <c r="M299" i="10" l="1"/>
  <c r="M300" i="10" l="1"/>
  <c r="M302" i="10" l="1"/>
  <c r="M303" i="10" l="1"/>
  <c r="M305" i="10" l="1"/>
  <c r="M306" i="10" l="1"/>
  <c r="M308" i="10" l="1"/>
  <c r="M309" i="10" l="1"/>
  <c r="M310" i="10" l="1"/>
  <c r="M311" i="10" l="1"/>
  <c r="M312" i="10" l="1"/>
  <c r="M314" i="10" l="1"/>
  <c r="M315" i="10" l="1"/>
  <c r="M317" i="10" l="1"/>
  <c r="M318" i="10" l="1"/>
  <c r="M319" i="10"/>
  <c r="M320" i="10" l="1"/>
  <c r="K321" i="10"/>
</calcChain>
</file>

<file path=xl/sharedStrings.xml><?xml version="1.0" encoding="utf-8"?>
<sst xmlns="http://schemas.openxmlformats.org/spreadsheetml/2006/main" count="6394" uniqueCount="992">
  <si>
    <t>Integrated Healthcare Association</t>
  </si>
  <si>
    <t>Health Plan (HP) Clinical Measure File Format</t>
  </si>
  <si>
    <t>Health Plan Name</t>
  </si>
  <si>
    <t>Aetna</t>
  </si>
  <si>
    <t>Anthem Blue Cross</t>
  </si>
  <si>
    <t>Blue Shield of California</t>
  </si>
  <si>
    <t>C</t>
  </si>
  <si>
    <t>Health Net</t>
  </si>
  <si>
    <t>Kaiser Permanente - Northern California</t>
  </si>
  <si>
    <t>Kaiser Permanente - Southern California</t>
  </si>
  <si>
    <t>Sharp Health Plan</t>
  </si>
  <si>
    <t>Western Health Advantage</t>
  </si>
  <si>
    <t>The files that will be submitted must be comma delimited files (.CSV).</t>
  </si>
  <si>
    <t>File Type: Comma Delimited (.CSV)</t>
  </si>
  <si>
    <t>Header Record Format</t>
  </si>
  <si>
    <t>There can be only one Header Record</t>
  </si>
  <si>
    <t>No.</t>
  </si>
  <si>
    <t>Field Name</t>
  </si>
  <si>
    <t>Description</t>
  </si>
  <si>
    <t>Header Record Indicator</t>
  </si>
  <si>
    <t>Health Plan ID</t>
  </si>
  <si>
    <t>Submitter E-mail Address</t>
  </si>
  <si>
    <t>E-mail address of submitter. An acknowledgment of receipt of file will be sent back to submitter.</t>
  </si>
  <si>
    <t>Detail Record Format</t>
  </si>
  <si>
    <t>Detail Record Indicator</t>
  </si>
  <si>
    <t>Measure ID</t>
  </si>
  <si>
    <t>Measure Denominator</t>
  </si>
  <si>
    <t>Measure Numerator</t>
  </si>
  <si>
    <t>Rate or Result</t>
  </si>
  <si>
    <t>Product</t>
  </si>
  <si>
    <t>Audited</t>
  </si>
  <si>
    <t>Trailer Record Format</t>
  </si>
  <si>
    <t>There can be only one Trailer Record</t>
  </si>
  <si>
    <t>Trailer Record Indicator</t>
  </si>
  <si>
    <t>Use TRL</t>
  </si>
  <si>
    <t>Blank</t>
  </si>
  <si>
    <t>Measure ID Count</t>
  </si>
  <si>
    <t>Measure Denominator Summation</t>
  </si>
  <si>
    <t>Measure Numerator Summation</t>
  </si>
  <si>
    <t>Health Plan</t>
  </si>
  <si>
    <t>Audit Results Table</t>
  </si>
  <si>
    <t>Rate/Result Field</t>
  </si>
  <si>
    <t>Numerator/Denominator Field</t>
  </si>
  <si>
    <t>Edit Checks</t>
  </si>
  <si>
    <t>Rate</t>
  </si>
  <si>
    <t>Enter the measure's numeric rate: Measure Numerator divided by Measure Denominator.</t>
  </si>
  <si>
    <t>Populate numerator and denominator, calculate rate.</t>
  </si>
  <si>
    <t>Rate field must have five (5) digits after the decimal and not be rounded.</t>
  </si>
  <si>
    <t>The Health Plan calculated the rate but found that no members met the criteria specified in the denominator.</t>
  </si>
  <si>
    <t>If 0, populate numerator and denominator with 0, populate rate with 0.</t>
  </si>
  <si>
    <t>NB</t>
  </si>
  <si>
    <t>BR</t>
  </si>
  <si>
    <t>Enter BR if the measure was calculated, but the rate was materially biased.</t>
  </si>
  <si>
    <t>If the rate is materially biased, then BR supersedes other results.</t>
  </si>
  <si>
    <t>Audited:</t>
  </si>
  <si>
    <t>Y</t>
  </si>
  <si>
    <t>Measure Name</t>
  </si>
  <si>
    <t>Comments</t>
  </si>
  <si>
    <t>Report rate exactly as manual specifications indicate; do not invert rate. IHA will invert the rate.</t>
  </si>
  <si>
    <t>AMR1218</t>
  </si>
  <si>
    <t>CCO</t>
  </si>
  <si>
    <t>CCS</t>
  </si>
  <si>
    <t>Cervical Cancer Screening</t>
  </si>
  <si>
    <t>Childhood Immunization Status: Combination 10</t>
  </si>
  <si>
    <t>CISDTP12</t>
  </si>
  <si>
    <t>Childhood Immunization Status: DTaP</t>
  </si>
  <si>
    <t>CISFLU12</t>
  </si>
  <si>
    <t>CISHEPA12</t>
  </si>
  <si>
    <t>Childhood Immunization Status: Hepatitis A</t>
  </si>
  <si>
    <t>CISHEPB12</t>
  </si>
  <si>
    <t>Childhood Immunization Status: Hepatitis B</t>
  </si>
  <si>
    <t>Three Hepatitis B</t>
  </si>
  <si>
    <t>CISHIB12</t>
  </si>
  <si>
    <t>Childhood Immunization Status: Hib</t>
  </si>
  <si>
    <t>Three H influenza type B</t>
  </si>
  <si>
    <t>CISIPV12</t>
  </si>
  <si>
    <t>Childhood Immunization Status: IPV</t>
  </si>
  <si>
    <t>Three Polio</t>
  </si>
  <si>
    <t>CISMMR12</t>
  </si>
  <si>
    <t>Childhood Immunization Status: MMR</t>
  </si>
  <si>
    <t>One Measles, Mumps, Rubella</t>
  </si>
  <si>
    <t>CISPNC12</t>
  </si>
  <si>
    <t>Childhood Immunization Status: PCV</t>
  </si>
  <si>
    <t>CISRV12</t>
  </si>
  <si>
    <t>Childhood Immunization Status: Rotavirus</t>
  </si>
  <si>
    <t>Two doses of two-dose vaccine, or one dose of two-dose vaccine and two doses of three-dose vaccine, or three doses of three dose vaccine</t>
  </si>
  <si>
    <t>CISVZV12</t>
  </si>
  <si>
    <t>Childhood Immunization Status: VZV</t>
  </si>
  <si>
    <t>One Chicken Pox</t>
  </si>
  <si>
    <t>ENRST1</t>
  </si>
  <si>
    <t>Encounter Rate by Service Type 1: Office and Other Outpatient Services</t>
  </si>
  <si>
    <t>ENRST2</t>
  </si>
  <si>
    <t>Encounter Rate by Service Type 2: Preventive Medicine</t>
  </si>
  <si>
    <t>ENRST3</t>
  </si>
  <si>
    <t>Encounter Rate by Service Type 3: Ophthalmology and Optometry</t>
  </si>
  <si>
    <t>ENRST4A</t>
  </si>
  <si>
    <t>Encounter Rate by Service Type 4A: Laboratory/Pathology Services: Encounters</t>
  </si>
  <si>
    <t>ENRST4B</t>
  </si>
  <si>
    <t>Encounter Rate by Service Type 4B: Laboratory/Pathology Services: Tests</t>
  </si>
  <si>
    <t>ENRST5A</t>
  </si>
  <si>
    <t>Encounter Rate by Service Type 5A: Radiology and Imaging: Encounters</t>
  </si>
  <si>
    <t>ENRST5B</t>
  </si>
  <si>
    <t>Encounter Rate by Service Type 5B: Radiology and Imaging: Tests</t>
  </si>
  <si>
    <t>ENRST6</t>
  </si>
  <si>
    <t>Encounter Rate by Service Type 6: Ambulatory Surgery/ Procedures</t>
  </si>
  <si>
    <t>HBAC8</t>
  </si>
  <si>
    <t>HBACON</t>
  </si>
  <si>
    <t>NEPHSCR</t>
  </si>
  <si>
    <t>IMAMCV</t>
  </si>
  <si>
    <t>Immunizations for Adolescents: Meningococcal</t>
  </si>
  <si>
    <t>IMATD</t>
  </si>
  <si>
    <t>BCS5274</t>
  </si>
  <si>
    <t>PDCA</t>
  </si>
  <si>
    <t>Proportion of Days Covered by Medications: RAS Antagonists</t>
  </si>
  <si>
    <t>PDCD</t>
  </si>
  <si>
    <t>PDCS</t>
  </si>
  <si>
    <t>Proportion of Days Covered by Medications: Statins</t>
  </si>
  <si>
    <t>ART</t>
  </si>
  <si>
    <t>Disease-Modifying Anti-Rheumatic Drug Therapy for Rheumatoid Arthritis</t>
  </si>
  <si>
    <t>CDCE</t>
  </si>
  <si>
    <t>OMW</t>
  </si>
  <si>
    <t>Osteoporosis Management in Women Who Had a Fracture</t>
  </si>
  <si>
    <t>Enrollment numbers should be the same for all records for a PO.</t>
  </si>
  <si>
    <t>jdoe@hp.com</t>
  </si>
  <si>
    <t>DTL CNT*</t>
  </si>
  <si>
    <t>Commercial HMO Enrollment</t>
  </si>
  <si>
    <t>Commercial POS Enrollment</t>
  </si>
  <si>
    <t>00</t>
  </si>
  <si>
    <t>9187506e-7ece-11e3-a92a-12313d1cac2d</t>
  </si>
  <si>
    <t>M</t>
  </si>
  <si>
    <t>03</t>
  </si>
  <si>
    <t>The yellow highlighted area is the only part of your record layout</t>
  </si>
  <si>
    <t>SAMPLE HEALTH PLAN CLINICAL MEASURE FILE</t>
  </si>
  <si>
    <t>HDR</t>
  </si>
  <si>
    <t>DTL</t>
  </si>
  <si>
    <t>TRL</t>
  </si>
  <si>
    <t>05</t>
  </si>
  <si>
    <t>Measure Change Log</t>
  </si>
  <si>
    <t>Removals</t>
  </si>
  <si>
    <t xml:space="preserve">Two Influenza </t>
  </si>
  <si>
    <t>CISCOMBO10</t>
  </si>
  <si>
    <t>IMAHPV</t>
  </si>
  <si>
    <t>Immunizations for Adolescents: HPV</t>
  </si>
  <si>
    <r>
      <t>Add each record in the "</t>
    </r>
    <r>
      <rPr>
        <sz val="10"/>
        <rFont val="Arial"/>
        <family val="2"/>
      </rPr>
      <t>Measure Denominator" column to come up with a summation of all denominators for entire file.</t>
    </r>
  </si>
  <si>
    <r>
      <t>Add each record in the "</t>
    </r>
    <r>
      <rPr>
        <sz val="10"/>
        <rFont val="Arial"/>
        <family val="2"/>
      </rPr>
      <t>Measure Numerator" column to come up with a summation of all numerators for entire file.</t>
    </r>
  </si>
  <si>
    <t>SPC1</t>
  </si>
  <si>
    <t>SPC2</t>
  </si>
  <si>
    <t>SPD1</t>
  </si>
  <si>
    <t>SPD2</t>
  </si>
  <si>
    <r>
      <t xml:space="preserve">This tab provides a log of the additions and removals that were made to </t>
    </r>
    <r>
      <rPr>
        <b/>
        <i/>
        <u/>
        <sz val="11"/>
        <rFont val="Arial"/>
        <family val="2"/>
        <charset val="1"/>
      </rPr>
      <t>this</t>
    </r>
    <r>
      <rPr>
        <sz val="11"/>
        <rFont val="Arial"/>
        <family val="2"/>
        <charset val="1"/>
      </rPr>
      <t xml:space="preserve"> file format from last year to this year.</t>
    </r>
  </si>
  <si>
    <t>The number of members who achieved a PDC of at least 80% during the treatment period.</t>
  </si>
  <si>
    <t>IMACOMBO2</t>
  </si>
  <si>
    <t xml:space="preserve">All-or-none measure-- i.e., numerator is the number of children with evidence of all the antigens for the following measures: CISDTP12, CISFLU12, CISHEPA12, CISHEPB12, CISHIB12, CISIPV12, CISMMR12, CISPNC12, CISRV12, and CISVZV12  </t>
  </si>
  <si>
    <t>Immunizations for Adolescents: Tdap</t>
  </si>
  <si>
    <t>Immunizations for Adolescents: Combination 2 (Meningococcal, Tdap and  HPV)</t>
  </si>
  <si>
    <t xml:space="preserve">UnitedHealthcare </t>
  </si>
  <si>
    <t>AC</t>
  </si>
  <si>
    <t>ABCC</t>
  </si>
  <si>
    <t>BSCC</t>
  </si>
  <si>
    <t>BSCM</t>
  </si>
  <si>
    <t>CC</t>
  </si>
  <si>
    <t>HC</t>
  </si>
  <si>
    <t>HM</t>
  </si>
  <si>
    <t>KNC</t>
  </si>
  <si>
    <t>KNM</t>
  </si>
  <si>
    <t>KSC</t>
  </si>
  <si>
    <t>KSM</t>
  </si>
  <si>
    <t>SHC</t>
  </si>
  <si>
    <t>UHCC</t>
  </si>
  <si>
    <t>UHCM</t>
  </si>
  <si>
    <t>WC</t>
  </si>
  <si>
    <t>SHM</t>
  </si>
  <si>
    <t>Additions</t>
  </si>
  <si>
    <t>CMC</t>
  </si>
  <si>
    <t>Total AMP Medi-Cal Managed Care Enrollment</t>
  </si>
  <si>
    <r>
      <t xml:space="preserve">Childhood Immunization </t>
    </r>
    <r>
      <rPr>
        <sz val="10"/>
        <rFont val="Arial"/>
        <family val="2"/>
      </rPr>
      <t>Status: Influenza</t>
    </r>
  </si>
  <si>
    <t>ENRST7</t>
  </si>
  <si>
    <t>ENRST8</t>
  </si>
  <si>
    <t>Encounter Rate by Service Type 7: ED Visits</t>
  </si>
  <si>
    <t>Encounter Rate by Service Type 8: Inpatient Stays</t>
  </si>
  <si>
    <t>Medi-Cal Managed Care</t>
  </si>
  <si>
    <r>
      <t xml:space="preserve">Medicare </t>
    </r>
    <r>
      <rPr>
        <sz val="10"/>
        <rFont val="Arial"/>
        <family val="2"/>
      </rPr>
      <t>Advantage Enrollment</t>
    </r>
  </si>
  <si>
    <t>LAC</t>
  </si>
  <si>
    <t>Encounter Rate by Service Type 6-8: Overall Facility Encounter Rate</t>
  </si>
  <si>
    <t>ODCCOMBO2</t>
  </si>
  <si>
    <t>Encounter Rate by Service Type 1-5: Overall Professional Encounter Rate</t>
  </si>
  <si>
    <t>Sample Health Plan (HP) Clinical Measure File - HP Reporting for Commercial HMO/POS only</t>
  </si>
  <si>
    <t>Sample Health Plan (HP) Clinical Measure File - HP Reporting for Medi-Cal Manged Care only</t>
  </si>
  <si>
    <t xml:space="preserve">No Commercial HMO/POS or Medicare Advantage measures should be included in the Medi-Cal Manged Care file. Commercial HMO/POS and Medicare Advantage measures should be reported in a separate file. </t>
  </si>
  <si>
    <t>ENRSTOVPROF</t>
  </si>
  <si>
    <t>ENRSTOVFAC</t>
  </si>
  <si>
    <t>LA Care Health Plan</t>
  </si>
  <si>
    <t>Blue Shield of California Promise Health Plan (formerly Care 1st)</t>
  </si>
  <si>
    <t>Total AMP Medi-Cal Managed Care Enrollment Summation</t>
  </si>
  <si>
    <t>Medicare Advantage Enrollment</t>
  </si>
  <si>
    <t>MC</t>
  </si>
  <si>
    <t>Following the structure of a comma delimited file, any text should be enclosed in quotation marks.</t>
  </si>
  <si>
    <t>Add each record in the "Total AMP Medi-Cal Managed Care Enrollment" column to come up with a summation of all Medi-Cal Managed Care enrollment for the entire file.</t>
  </si>
  <si>
    <t>Sutter Health Plus</t>
  </si>
  <si>
    <t>HP Code Medicare Advantage
(use as Unique ID in file name)</t>
  </si>
  <si>
    <t>HP Code Medi-Cal Managed Care
(use as Unique ID in file name)</t>
  </si>
  <si>
    <r>
      <t>A list of the measures that were added or removed from this file layout from last year to this year are provided in tab</t>
    </r>
    <r>
      <rPr>
        <sz val="10"/>
        <rFont val="Arial"/>
        <family val="2"/>
      </rPr>
      <t xml:space="preserve"> 8</t>
    </r>
    <r>
      <rPr>
        <sz val="10"/>
        <color rgb="FF000000"/>
        <rFont val="Arial"/>
        <family val="2"/>
      </rPr>
      <t xml:space="preserve"> ("Measure Change Log").</t>
    </r>
  </si>
  <si>
    <t>Unique ID assigned to each participating AMP Health Plan. See Health Plan ID Table in tab (1).</t>
  </si>
  <si>
    <r>
      <t>Total</t>
    </r>
    <r>
      <rPr>
        <sz val="10"/>
        <rFont val="Arial"/>
        <family val="2"/>
      </rPr>
      <t xml:space="preserve"> AMP Commercial HMO Enrollment</t>
    </r>
  </si>
  <si>
    <r>
      <t xml:space="preserve">Total </t>
    </r>
    <r>
      <rPr>
        <sz val="10"/>
        <rFont val="Arial"/>
        <family val="2"/>
      </rPr>
      <t>AMP Commercial POS Enrollment</t>
    </r>
  </si>
  <si>
    <r>
      <t xml:space="preserve">Total </t>
    </r>
    <r>
      <rPr>
        <sz val="10"/>
        <rFont val="Arial"/>
        <family val="2"/>
      </rPr>
      <t>AMP Medicare Advantage Enrollment</t>
    </r>
  </si>
  <si>
    <r>
      <t>Total</t>
    </r>
    <r>
      <rPr>
        <sz val="10"/>
        <rFont val="Arial"/>
        <family val="2"/>
      </rPr>
      <t xml:space="preserve"> AMP Commercial HMO Enrollment Summation</t>
    </r>
  </si>
  <si>
    <r>
      <t xml:space="preserve">Total </t>
    </r>
    <r>
      <rPr>
        <sz val="10"/>
        <rFont val="Arial"/>
        <family val="2"/>
      </rPr>
      <t>AMP Commercial POS Enrollment Summation</t>
    </r>
  </si>
  <si>
    <r>
      <t xml:space="preserve">Total </t>
    </r>
    <r>
      <rPr>
        <sz val="10"/>
        <rFont val="Arial"/>
        <family val="2"/>
      </rPr>
      <t>AMP Medicare Advantage Enrollment Summation</t>
    </r>
  </si>
  <si>
    <r>
      <t xml:space="preserve">Add each record in the "Total </t>
    </r>
    <r>
      <rPr>
        <sz val="10"/>
        <rFont val="Arial"/>
        <family val="2"/>
      </rPr>
      <t>AMP Commercial HMO Enrollment" column to come up with a summation of all Commercial HMO enrollment for the entire file.</t>
    </r>
  </si>
  <si>
    <r>
      <t xml:space="preserve">Add each record in the "Total </t>
    </r>
    <r>
      <rPr>
        <sz val="10"/>
        <rFont val="Arial"/>
        <family val="2"/>
      </rPr>
      <t>AMP Commercial POS Enrollment" column to come up with a summation of all Commercial POS enrollment for the entire file.</t>
    </r>
  </si>
  <si>
    <r>
      <t xml:space="preserve">Add each record in the "Total </t>
    </r>
    <r>
      <rPr>
        <sz val="10"/>
        <rFont val="Arial"/>
        <family val="2"/>
      </rPr>
      <t>AMP Medicare Enrollment" column to come up with a summation of all Medicare Advantage enrollment for the entire file.</t>
    </r>
  </si>
  <si>
    <t>HP Code Commercial HMO/POS
(use as Unique ID in file name)</t>
  </si>
  <si>
    <t>C = Commercial HMO/POS / M = Medicare / MC = Medi-Cal Managed Care. For health plans that are reporting for the Commercial HMO/POS population, this field should be "C" for the entire file. For health plans that are reporting for the Medicare Advantage population, this field should be "M" for the entire file. For health plans that are reporting for the Medi-Cal Managed Care population, this field should be "MC" for the entire file. Do not include rows for a product line (e.g., Commercial HMO/POS or Medicare Advantage) for which the health plan does not report.</t>
  </si>
  <si>
    <t>NR</t>
  </si>
  <si>
    <t xml:space="preserve">X </t>
  </si>
  <si>
    <t>X</t>
  </si>
  <si>
    <t xml:space="preserve">Enter NR if the Health Plan did not report the measure (may only be used for testing measures). </t>
  </si>
  <si>
    <t>Comprehensive Diabetes Care: HbA1c Testing (One Test)</t>
  </si>
  <si>
    <t>IMACOMBO1</t>
  </si>
  <si>
    <t>Immunizations for Adolescents: Combination 1 (Meningococcal and Tdap)</t>
  </si>
  <si>
    <t>CWP317</t>
  </si>
  <si>
    <t>CWP1864</t>
  </si>
  <si>
    <t>CWP65</t>
  </si>
  <si>
    <t>CWPOVR</t>
  </si>
  <si>
    <t>AAB317</t>
  </si>
  <si>
    <t>AAB1864</t>
  </si>
  <si>
    <t>AAB65</t>
  </si>
  <si>
    <t>AABOVR</t>
  </si>
  <si>
    <r>
      <t xml:space="preserve">No Medicare Advantage or </t>
    </r>
    <r>
      <rPr>
        <sz val="10"/>
        <rFont val="Arial"/>
        <family val="2"/>
      </rPr>
      <t xml:space="preserve">Medi-Cal Managed Care measures should be included in the Commercial HMO/POS file. Medicare Advantage and Medi-Cal Managed Care measures should be reported in a separate file. </t>
    </r>
  </si>
  <si>
    <t>Sample Health Plan (HP) Clinical Measure File - HP Reporting for Medicare Advantage only</t>
  </si>
  <si>
    <r>
      <t xml:space="preserve">Medicare </t>
    </r>
    <r>
      <rPr>
        <sz val="10"/>
        <rFont val="Arial"/>
        <family val="2"/>
      </rPr>
      <t>Advantage Enrollment</t>
    </r>
  </si>
  <si>
    <t>Cervical Cancer Overscreening</t>
  </si>
  <si>
    <r>
      <t xml:space="preserve">Items in </t>
    </r>
    <r>
      <rPr>
        <sz val="10"/>
        <rFont val="Arial"/>
        <family val="2"/>
      </rPr>
      <t>blue indicate changes in language from last year.</t>
    </r>
  </si>
  <si>
    <r>
      <t xml:space="preserve">Detailed </t>
    </r>
    <r>
      <rPr>
        <sz val="10"/>
        <rFont val="Arial"/>
        <family val="2"/>
      </rPr>
      <t xml:space="preserve">Clinical measure file specifications are included in tab (2) of this document. Commercial HMO/POS, Medicare Advantage, and Medi-Cal Managed Care results will be reported in separate Clinical measure files. 
If your HP will be reporting for the Commercial HMO/POS product line, refer to the sample file in tab (5) of this document. 
If your HP will be reporting for the Medicare Advantage product line, refer to the sample file in tab (6) of this document. 
If your HP will be reporting for the Medi-Cal Managed Care product line, refer to the sample file in tab (7) of this document. </t>
    </r>
  </si>
  <si>
    <t>Commercial HMO/POS</t>
  </si>
  <si>
    <t>Medicare Advantage</t>
  </si>
  <si>
    <r>
      <t xml:space="preserve">No Commercial </t>
    </r>
    <r>
      <rPr>
        <sz val="10"/>
        <rFont val="Arial"/>
        <family val="2"/>
      </rPr>
      <t xml:space="preserve">HMO/POS or Medi-Cal Managed Care measures should be included in the Medicare Advantage file. Commerical HMO/POS and Medi-Cal Managed Care measures should be reported in a separate file. </t>
    </r>
  </si>
  <si>
    <t>HBASCR</t>
  </si>
  <si>
    <t xml:space="preserve">If NR, populate numerator and denominator with 0, populate rate with NR. </t>
  </si>
  <si>
    <t>Encounter Rate by Service Type 1-6: Overall Rate</t>
  </si>
  <si>
    <t>Each measure has the same denominator. 
CISCOMBO10 rate must be less than or equal to any of the underlying rates (CISDTP12, CISFLU12, CISHEPA12, CISHEPB12, CISHIB12, CISIPV12, CISMMR12, CISPNC12, CISRV12, and CISVZV12).</t>
  </si>
  <si>
    <t>Align. Measure. Perform. (AMP) Programs:</t>
  </si>
  <si>
    <r>
      <rPr>
        <sz val="10"/>
        <rFont val="Arial"/>
        <family val="2"/>
      </rPr>
      <t>Your file will be programmed against the edit checks in tab (4).  If there are any problems during the processing of your file, you will be notified and asked to make corrections and resubmit a corrected file.</t>
    </r>
  </si>
  <si>
    <r>
      <t xml:space="preserve">Enter NB if the Health Plan did not offer the health benefit required by the measure (e.g., pharmacy). </t>
    </r>
    <r>
      <rPr>
        <sz val="10"/>
        <rFont val="Arial"/>
        <family val="2"/>
      </rPr>
      <t xml:space="preserve">Benefits are assessed at the global level, not the service level.  </t>
    </r>
  </si>
  <si>
    <r>
      <t xml:space="preserve">If NB, populate numerator and denominator with 0, populate </t>
    </r>
    <r>
      <rPr>
        <sz val="10"/>
        <rFont val="Arial"/>
        <family val="2"/>
      </rPr>
      <t>rate as NB.</t>
    </r>
  </si>
  <si>
    <r>
      <t xml:space="preserve">If BR, populate numerator and denominator, populate </t>
    </r>
    <r>
      <rPr>
        <sz val="10"/>
        <rFont val="Arial"/>
        <family val="2"/>
      </rPr>
      <t>rate as BR. 0 numerator and denominator are allowed.</t>
    </r>
  </si>
  <si>
    <t>AMP Health Plan Clinical Measure Table</t>
  </si>
  <si>
    <r>
      <t xml:space="preserve">Proportion of Days Covered by Medications: Diabetes </t>
    </r>
    <r>
      <rPr>
        <sz val="10"/>
        <rFont val="Arial"/>
        <family val="2"/>
      </rPr>
      <t xml:space="preserve">All-Class </t>
    </r>
  </si>
  <si>
    <r>
      <t xml:space="preserve">Statin Therapy for </t>
    </r>
    <r>
      <rPr>
        <sz val="10"/>
        <rFont val="Arial"/>
        <family val="2"/>
      </rPr>
      <t>Patients with Cardiovascular Disease: Received Statin Therapy</t>
    </r>
  </si>
  <si>
    <r>
      <t xml:space="preserve">Statin Therapy for </t>
    </r>
    <r>
      <rPr>
        <sz val="10"/>
        <rFont val="Arial"/>
        <family val="2"/>
      </rPr>
      <t>Patients with Cardiovascular Disease: Statin Adherence 80%</t>
    </r>
  </si>
  <si>
    <r>
      <t xml:space="preserve">Denominator for SPC2 must be equal </t>
    </r>
    <r>
      <rPr>
        <sz val="10"/>
        <rFont val="Arial"/>
        <family val="2"/>
      </rPr>
      <t>to the numerator for SPC1.</t>
    </r>
  </si>
  <si>
    <r>
      <t xml:space="preserve">Denominator for SPD2 must be equal </t>
    </r>
    <r>
      <rPr>
        <sz val="10"/>
        <rFont val="Arial"/>
        <family val="2"/>
      </rPr>
      <t>to the numerator for SPD1.</t>
    </r>
  </si>
  <si>
    <t>WCV311</t>
  </si>
  <si>
    <t>WCV1217</t>
  </si>
  <si>
    <t>WCV1821</t>
  </si>
  <si>
    <t>WCCBMI311</t>
  </si>
  <si>
    <t>WCCBMI1217</t>
  </si>
  <si>
    <t>Cigna Health Care of California</t>
  </si>
  <si>
    <t>Comprehensive Diabetes Care: Optimal Diabetes Care: Combination</t>
  </si>
  <si>
    <t>Two HPV with dates of service at least 146 days apart, or three HPV with different dates of service</t>
  </si>
  <si>
    <r>
      <t xml:space="preserve">Rate = Measure Numerator divided by Measure Denominator; numeric output with 5 digits after the decimal and is not rounded. Result = Alpha characters to explain why a Rate is not reported; must use NB or BR. </t>
    </r>
    <r>
      <rPr>
        <b/>
        <sz val="10"/>
        <rFont val="Arial"/>
        <family val="2"/>
      </rPr>
      <t>See Audit Results Table in tab (3).</t>
    </r>
  </si>
  <si>
    <t xml:space="preserve">One Hepatitis A </t>
  </si>
  <si>
    <t>Four Pneumococcal Conjugate</t>
  </si>
  <si>
    <t>One Meningococcal</t>
  </si>
  <si>
    <t>Meningococcal and Tdap</t>
  </si>
  <si>
    <t xml:space="preserve">Meningococcal, Tdap and HPV </t>
  </si>
  <si>
    <t>Weight Assessment &amp; Counseling for Nutrition and Physical Activity for Children/Adolescents: BMI Percentile Documentation: Ages 3-11 years</t>
  </si>
  <si>
    <t>Weight Assessment &amp; Counseling for Nutrition and Physical Activity for Children/Adolescents: BMI Percentile Documentation: Ages 12-17 years</t>
  </si>
  <si>
    <t>Weight Assessment &amp; Counseling for Nutrition and Physical Activity for Children/Adolescents: BMI Percentile Documentation: Total Rate Ages 3-17 years</t>
  </si>
  <si>
    <t>Child and Adolescent Well-Care Visits: Ages 3-11 years</t>
  </si>
  <si>
    <t>Child and Adolescent Well-Care Visits: Ages 12-17 years</t>
  </si>
  <si>
    <t>Child and Adolescent Well-Care Visits: Ages 18-21 years</t>
  </si>
  <si>
    <r>
      <t xml:space="preserve">Avoidance of Antibiotic Treatment for Bronchitis/Bronchiolitis: Ages 18-64 </t>
    </r>
    <r>
      <rPr>
        <sz val="10"/>
        <rFont val="Arial"/>
        <family val="2"/>
      </rPr>
      <t>years</t>
    </r>
  </si>
  <si>
    <r>
      <t xml:space="preserve">Avoidance of Antibiotic Treatment for Bronchitis/Bronchiolitis: Ages 65 </t>
    </r>
    <r>
      <rPr>
        <sz val="10"/>
        <rFont val="Arial"/>
        <family val="2"/>
      </rPr>
      <t>years and older</t>
    </r>
  </si>
  <si>
    <r>
      <t xml:space="preserve">Asthma Medication Ratio: Ages 12-18 </t>
    </r>
    <r>
      <rPr>
        <sz val="10"/>
        <rFont val="Arial"/>
        <family val="2"/>
      </rPr>
      <t>years</t>
    </r>
  </si>
  <si>
    <r>
      <t xml:space="preserve">Asthma Medication Ratio: Ages 19-50 </t>
    </r>
    <r>
      <rPr>
        <sz val="10"/>
        <rFont val="Arial"/>
        <family val="2"/>
      </rPr>
      <t>years</t>
    </r>
  </si>
  <si>
    <r>
      <t xml:space="preserve">Asthma Medication Ratio: Ages 51-64 </t>
    </r>
    <r>
      <rPr>
        <sz val="10"/>
        <rFont val="Arial"/>
        <family val="2"/>
      </rPr>
      <t>years</t>
    </r>
  </si>
  <si>
    <r>
      <t xml:space="preserve">Asthma Medication Ratio: </t>
    </r>
    <r>
      <rPr>
        <sz val="10"/>
        <rFont val="Arial"/>
        <family val="2"/>
      </rPr>
      <t>Total Rate Ages 5-64 years</t>
    </r>
  </si>
  <si>
    <r>
      <t xml:space="preserve">Breast Cancer Screening: Ages 52-74 </t>
    </r>
    <r>
      <rPr>
        <sz val="10"/>
        <rFont val="Arial"/>
        <family val="2"/>
      </rPr>
      <t>years</t>
    </r>
  </si>
  <si>
    <r>
      <t xml:space="preserve">Chlamydia Screening: </t>
    </r>
    <r>
      <rPr>
        <sz val="10"/>
        <rFont val="Arial"/>
        <family val="2"/>
      </rPr>
      <t>Total Rate Ages 16-24 years</t>
    </r>
  </si>
  <si>
    <r>
      <t xml:space="preserve">Four </t>
    </r>
    <r>
      <rPr>
        <sz val="10"/>
        <rFont val="Arial"/>
        <family val="2"/>
      </rPr>
      <t>Diphtheria, Tetanus, Acellular Pertussis</t>
    </r>
  </si>
  <si>
    <r>
      <t xml:space="preserve">Appropriate Testing for Pharyngitis: Ages 65 </t>
    </r>
    <r>
      <rPr>
        <sz val="10"/>
        <rFont val="Arial"/>
        <family val="2"/>
      </rPr>
      <t>years and older</t>
    </r>
  </si>
  <si>
    <r>
      <t xml:space="preserve">Appropriate Testing for Pharyngitis: Ages 3-17 </t>
    </r>
    <r>
      <rPr>
        <sz val="10"/>
        <rFont val="Arial"/>
        <family val="2"/>
      </rPr>
      <t>years</t>
    </r>
  </si>
  <si>
    <r>
      <t xml:space="preserve">Appropriate Testing for Pharyngitis: Ages 18-64 </t>
    </r>
    <r>
      <rPr>
        <sz val="10"/>
        <rFont val="Arial"/>
        <family val="2"/>
      </rPr>
      <t>years</t>
    </r>
  </si>
  <si>
    <r>
      <t xml:space="preserve">Each IMA measure has the same denominator.
IMACOMBO1 rate must be less than or equal to either </t>
    </r>
    <r>
      <rPr>
        <sz val="10"/>
        <rFont val="Arial"/>
        <family val="2"/>
      </rPr>
      <t>of the two underlying measures (IMAMCV, IMATD).
IMACOMBO2 rate must be less than or equal to any of the three underlying measures (IMAMCV, IMATD and IMAHPV).</t>
    </r>
  </si>
  <si>
    <r>
      <t xml:space="preserve">One </t>
    </r>
    <r>
      <rPr>
        <sz val="10"/>
        <rFont val="Arial"/>
        <family val="2"/>
      </rPr>
      <t>Tetanus, Diphtheria Toxoids and Acellular Pertussis</t>
    </r>
  </si>
  <si>
    <r>
      <t xml:space="preserve">Measure </t>
    </r>
    <r>
      <rPr>
        <sz val="10"/>
        <rFont val="Arial"/>
        <family val="2"/>
      </rPr>
      <t>ID</t>
    </r>
  </si>
  <si>
    <r>
      <rPr>
        <sz val="10"/>
        <rFont val="Arial"/>
        <family val="2"/>
      </rPr>
      <t>Measure Denominator</t>
    </r>
  </si>
  <si>
    <r>
      <rPr>
        <sz val="10"/>
        <rFont val="Arial"/>
        <family val="2"/>
      </rPr>
      <t>Measure Numerator</t>
    </r>
  </si>
  <si>
    <r>
      <t>Appropriate Testing for Pharyngitis: Total Rate Ages 3 years</t>
    </r>
    <r>
      <rPr>
        <sz val="10"/>
        <color rgb="FF0000FF"/>
        <rFont val="Calibri"/>
        <family val="2"/>
      </rPr>
      <t>≥</t>
    </r>
  </si>
  <si>
    <r>
      <rPr>
        <sz val="10"/>
        <rFont val="Arial"/>
        <family val="2"/>
      </rPr>
      <t>Rate</t>
    </r>
    <r>
      <rPr>
        <sz val="10"/>
        <color rgb="FF0000FF"/>
        <rFont val="Arial"/>
        <family val="2"/>
      </rPr>
      <t xml:space="preserve"> or Result</t>
    </r>
  </si>
  <si>
    <r>
      <rPr>
        <sz val="10"/>
        <rFont val="Arial"/>
        <family val="2"/>
      </rPr>
      <t>Audit</t>
    </r>
    <r>
      <rPr>
        <sz val="10"/>
        <color rgb="FF0000FF"/>
        <rFont val="Arial"/>
        <family val="2"/>
      </rPr>
      <t>ed</t>
    </r>
  </si>
  <si>
    <r>
      <t xml:space="preserve">Medi-Cal Managed Care </t>
    </r>
    <r>
      <rPr>
        <sz val="10"/>
        <color rgb="FF0000FF"/>
        <rFont val="Arial"/>
        <family val="2"/>
      </rPr>
      <t>Enrollment</t>
    </r>
  </si>
  <si>
    <t>WM</t>
  </si>
  <si>
    <r>
      <rPr>
        <sz val="14"/>
        <color rgb="FF0000FF"/>
        <rFont val="Arial"/>
        <family val="2"/>
      </rPr>
      <t>2022</t>
    </r>
    <r>
      <rPr>
        <sz val="14"/>
        <rFont val="Arial"/>
        <family val="2"/>
      </rPr>
      <t xml:space="preserve"> Measurement Year / </t>
    </r>
    <r>
      <rPr>
        <sz val="14"/>
        <color rgb="FF0000FF"/>
        <rFont val="Arial"/>
        <family val="2"/>
      </rPr>
      <t>2023</t>
    </r>
    <r>
      <rPr>
        <sz val="14"/>
        <rFont val="Arial"/>
        <family val="2"/>
      </rPr>
      <t xml:space="preserve"> Reporting Year</t>
    </r>
  </si>
  <si>
    <r>
      <t>SHP</t>
    </r>
    <r>
      <rPr>
        <sz val="10"/>
        <rFont val="Arial"/>
        <family val="2"/>
      </rPr>
      <t>C</t>
    </r>
  </si>
  <si>
    <t>Use HDR.</t>
  </si>
  <si>
    <t>Use DTL for each record.</t>
  </si>
  <si>
    <r>
      <t>Members</t>
    </r>
    <r>
      <rPr>
        <sz val="10"/>
        <rFont val="Arial"/>
        <family val="2"/>
      </rPr>
      <t xml:space="preserve"> continuously enrolled in the Health Plan and PO (parent level) for the specified time period in the measure AND enrolled on the anchor date specified in the measure (for definition, refer to General Guideline 26 "Continuous Enrollment for Health Plans" of the Measurement Year </t>
    </r>
    <r>
      <rPr>
        <sz val="10"/>
        <color rgb="FF0000FF"/>
        <rFont val="Arial"/>
        <family val="2"/>
      </rPr>
      <t>2022</t>
    </r>
    <r>
      <rPr>
        <sz val="10"/>
        <rFont val="Arial"/>
        <family val="2"/>
      </rPr>
      <t xml:space="preserve"> AMP Technical Specifications located on the IHA.ORG website) who should have received the service described by the measure.</t>
    </r>
  </si>
  <si>
    <r>
      <t>Members</t>
    </r>
    <r>
      <rPr>
        <sz val="10"/>
        <rFont val="Arial"/>
        <family val="2"/>
      </rPr>
      <t xml:space="preserve"> continuously enrolled in the Health Plan and PO (parent level) for the specified time period in the measure AND enrolled on the anchor date specified in the measure (for definition, refer to General Guideline 26 "Continuous Enrollment for Health Plans" of the Measurement Year </t>
    </r>
    <r>
      <rPr>
        <sz val="10"/>
        <color rgb="FF0000FF"/>
        <rFont val="Arial"/>
        <family val="2"/>
      </rPr>
      <t>2022</t>
    </r>
    <r>
      <rPr>
        <sz val="10"/>
        <rFont val="Arial"/>
        <family val="2"/>
      </rPr>
      <t xml:space="preserve"> AMP Technical Specifications located on the IHA.ORG website) who received the service described by the measure (as captured through claims/encounter data and other supplemental electronic data).</t>
    </r>
  </si>
  <si>
    <r>
      <t xml:space="preserve">Medi-Cal Managed Care </t>
    </r>
    <r>
      <rPr>
        <sz val="10"/>
        <rFont val="Arial"/>
        <family val="2"/>
      </rPr>
      <t>Enrollment</t>
    </r>
  </si>
  <si>
    <r>
      <rPr>
        <sz val="10"/>
        <rFont val="Arial"/>
        <family val="2"/>
      </rPr>
      <t>Rate or Result</t>
    </r>
  </si>
  <si>
    <r>
      <rPr>
        <sz val="10"/>
        <rFont val="Arial"/>
        <family val="2"/>
      </rPr>
      <t>Audited</t>
    </r>
  </si>
  <si>
    <r>
      <t>Measure</t>
    </r>
    <r>
      <rPr>
        <sz val="10"/>
        <rFont val="Arial"/>
        <family val="2"/>
      </rPr>
      <t xml:space="preserve"> ID</t>
    </r>
  </si>
  <si>
    <r>
      <rPr>
        <sz val="10"/>
        <rFont val="Arial"/>
        <family val="2"/>
      </rPr>
      <t>Measure Denominator</t>
    </r>
  </si>
  <si>
    <r>
      <rPr>
        <sz val="10"/>
        <rFont val="Arial"/>
        <family val="2"/>
      </rPr>
      <t>Measure Numerator</t>
    </r>
  </si>
  <si>
    <r>
      <t xml:space="preserve">MY </t>
    </r>
    <r>
      <rPr>
        <b/>
        <sz val="10"/>
        <color rgb="FF0000FF"/>
        <rFont val="Arial"/>
        <family val="2"/>
      </rPr>
      <t>2022</t>
    </r>
    <r>
      <rPr>
        <b/>
        <sz val="10"/>
        <rFont val="Arial"/>
        <family val="2"/>
      </rPr>
      <t xml:space="preserve"> Commercial HMO/POS, Medicare Advantage and Medi-Cal Managed Care Clinical Measure ID Table</t>
    </r>
  </si>
  <si>
    <r>
      <t xml:space="preserve"> The denominator is the sum of the three CWP denominators (CWP317, CWP1864, CWP65). </t>
    </r>
    <r>
      <rPr>
        <sz val="10"/>
        <rFont val="Arial"/>
        <family val="2"/>
      </rPr>
      <t>The numerator is the sum of the three CWP numerators (CWP317, CWP1864, CWP65).</t>
    </r>
  </si>
  <si>
    <r>
      <t xml:space="preserve">Statin Therapy for </t>
    </r>
    <r>
      <rPr>
        <sz val="10"/>
        <rFont val="Arial"/>
        <family val="2"/>
      </rPr>
      <t>Patients with Diabetes: Received Statin Therapy</t>
    </r>
  </si>
  <si>
    <r>
      <t xml:space="preserve">Statin Therapy for </t>
    </r>
    <r>
      <rPr>
        <sz val="10"/>
        <rFont val="Arial"/>
        <family val="2"/>
      </rPr>
      <t>Patients with Diabetes: Statin Adherence 80%</t>
    </r>
  </si>
  <si>
    <r>
      <t xml:space="preserve">The denominator is the sum of the two WCCBMI denominators (WCCBMI311 and WCCBMI1217). </t>
    </r>
    <r>
      <rPr>
        <sz val="10"/>
        <rFont val="Arial"/>
        <family val="2"/>
      </rPr>
      <t xml:space="preserve">The numerator is the sum of the two WCCBMI numerators (WCCBMI311 and WCCBMI1217). </t>
    </r>
  </si>
  <si>
    <t>CBPD4_20</t>
  </si>
  <si>
    <t>Comprehensive Diabetes Care: Blood Pressure Control &lt;140/90 mm Hg</t>
  </si>
  <si>
    <t>Comprehensive Diabetes Care: Eye Exam</t>
  </si>
  <si>
    <t>Comprehensive Diabetes Care: HbA1c Control &lt; 8.0%</t>
  </si>
  <si>
    <t>Comprehensive Diabetes Care: HbA1c Poor Control &gt; 9.0%</t>
  </si>
  <si>
    <t>Comprehensive Diabetes Care: Nephropathy Monitoring</t>
  </si>
  <si>
    <t>Controlling High Blood Pressure &lt;140/90 mm Hg: Ages 18-85 years, White, Direct Data</t>
  </si>
  <si>
    <t>Controlling High Blood Pressure &lt;140/90 mm Hg: Ages 18-85 years, White, Indirect Data</t>
  </si>
  <si>
    <t>Controlling High Blood Pressure &lt;140/90 mm Hg: Ages 18-85 years, Black or African American, Direct Data</t>
  </si>
  <si>
    <t>Controlling High Blood Pressure &lt;140/90 mm Hg: Ages 18-85 years, Black or African American, Indirect Data</t>
  </si>
  <si>
    <t>Controlling High Blood Pressure &lt;140/90 mm Hg: Ages 18-85 years, American Indian and Alaska Native, Direct Data</t>
  </si>
  <si>
    <t>Controlling High Blood Pressure &lt;140/90 mm Hg: Ages 18-85 years, American Indian and Alaska Native, Indirect Data</t>
  </si>
  <si>
    <t>Controlling High Blood Pressure &lt;140/90 mm Hg: Ages 18-85 years, Asian, Direct Data</t>
  </si>
  <si>
    <t>Controlling High Blood Pressure &lt;140/90 mm Hg: Ages 18-85 years, Asian, Indirect Data</t>
  </si>
  <si>
    <t>Controlling High Blood Pressure &lt;140/90 mm Hg: Ages 18-85 years, Native Hawaiian and Other Pacific Islander, Direct Data</t>
  </si>
  <si>
    <t>Controlling High Blood Pressure &lt;140/90 mm Hg: Ages 18-85 years, Native Hawaiian and Other Pacific Islander, Indirect Data</t>
  </si>
  <si>
    <t>Controlling High Blood Pressure &lt;140/90 mm Hg: Ages 18-85 years, Some Other Race, Direct Data</t>
  </si>
  <si>
    <t>Controlling High Blood Pressure &lt;140/90 mm Hg: Ages 18-85 years, Some Other Race, Indirect Data</t>
  </si>
  <si>
    <t>Controlling High Blood Pressure &lt;140/90 mm Hg: Ages 18-85 years, Two or More Races, Direct Data</t>
  </si>
  <si>
    <t>Controlling High Blood Pressure &lt;140/90 mm Hg: Ages 18-85 years, Two or More Races, Indirect Data</t>
  </si>
  <si>
    <t>Controlling High Blood Pressure &lt;140/90 mm Hg: Ages 18-85 years, Asked but No Answer - Race, Direct Data</t>
  </si>
  <si>
    <t>Controlling High Blood Pressure &lt;140/90 mm Hg: Ages 18-85 years, Unknown - Race, Indirect Data</t>
  </si>
  <si>
    <t>Controlling High Blood Pressure &lt;140/90 mm Hg: Ages 18-85 years, Hispanic/Latino, Indirect Data</t>
  </si>
  <si>
    <t>Controlling High Blood Pressure &lt;140/90 mm Hg: Ages 18-85 years, Hispanic/Latino, Direct Data</t>
  </si>
  <si>
    <t>Controlling High Blood Pressure &lt;140/90 mm Hg: Ages 18-85 years, Not Hispanic/Latino, Direct Data</t>
  </si>
  <si>
    <t>Controlling High Blood Pressure &lt;140/90 mm Hg: Ages 18-85 years, Not Hispanic/Latino, Indirect Data</t>
  </si>
  <si>
    <t>Controlling High Blood Pressure &lt;140/90 mm Hg: Ages 18-85 years, Asked but No Answer - Ethnicity, Direct Data</t>
  </si>
  <si>
    <t>Controlling High Blood Pressure &lt;140/90 mm Hg: Ages 18-85 years, Unknown - Ethnicity, Indirect Data</t>
  </si>
  <si>
    <t>Blood Pressure Control for Patients With Diabetes</t>
  </si>
  <si>
    <t>EED</t>
  </si>
  <si>
    <t>Eye Exam for Patients With Diabetes</t>
  </si>
  <si>
    <t>BPD</t>
  </si>
  <si>
    <r>
      <t>Avoidance of Antibiotic Treatment for Bronchitis/Bronchiolitis: Total Rate Ages 3 months</t>
    </r>
    <r>
      <rPr>
        <sz val="10"/>
        <rFont val="Calibri"/>
        <family val="2"/>
      </rPr>
      <t>≥</t>
    </r>
  </si>
  <si>
    <t>Controlling High Blood Pressure &lt;140/90 mm Hg: Ages 18-85 years, White, Total Rate Direct and Indirect Data</t>
  </si>
  <si>
    <t>Controlling High Blood Pressure &lt;140/90 mm Hg: Ages 18-85 years, Black or African American, Total Rate Direct and Indirect Data</t>
  </si>
  <si>
    <t>Controlling High Blood Pressure &lt;140/90 mm Hg: Ages 18-85 years, American Indian and Alaska Native, Total Rate Direct and Indirect Data</t>
  </si>
  <si>
    <t>Controlling High Blood Pressure &lt;140/90 mm Hg: Ages 18-85 years, Asian, Total Rate Direct and Indirect Data</t>
  </si>
  <si>
    <t>Controlling High Blood Pressure &lt;140/90 mm Hg: Ages 18-85 years, Native Hawaiian and Other Pacific Islander, Total Rate Direct and Indirect Data</t>
  </si>
  <si>
    <t>Controlling High Blood Pressure &lt;140/90 mm Hg: Ages 18-85 years, Some Other Race, Total Rate Direct and Indirect Data</t>
  </si>
  <si>
    <t>Controlling High Blood Pressure &lt;140/90 mm Hg: Ages 18-85 years, Two or More Races, Total Rate Direct and Indirect Data</t>
  </si>
  <si>
    <t>The "Asked but No Answer" category is only reported using direct data.</t>
  </si>
  <si>
    <t>The "Unknown" category is only reported using indirect data.</t>
  </si>
  <si>
    <t>Controlling High Blood Pressure &lt;140/90 mm Hg: Ages 18-85 years, Hispanic/Latino, Total Rate Direct and Indirect Data</t>
  </si>
  <si>
    <r>
      <t xml:space="preserve">Controlling High Blood Pressure &lt;140/90 mm Hg: Ages 18-85 years, </t>
    </r>
    <r>
      <rPr>
        <sz val="10"/>
        <color rgb="FF0000FF"/>
        <rFont val="Arial"/>
        <family val="2"/>
      </rPr>
      <t>Total Rate</t>
    </r>
  </si>
  <si>
    <t>Controlling High Blood Pressure &lt;140/90 mm Hg: Ages 18-85 years, Total Rate All Race Categories</t>
  </si>
  <si>
    <t>Controlling High Blood Pressure &lt;140/90 mm Hg: Ages 18-85 years, Total Rate All Ethnicity Categories</t>
  </si>
  <si>
    <r>
      <rPr>
        <sz val="10"/>
        <color rgb="FF0000FF"/>
        <rFont val="Arial"/>
        <family val="2"/>
      </rPr>
      <t>The</t>
    </r>
    <r>
      <rPr>
        <sz val="10"/>
        <rFont val="Arial"/>
        <family val="2"/>
      </rPr>
      <t xml:space="preserve"> denominator for CCS must be equal to or greater than </t>
    </r>
    <r>
      <rPr>
        <sz val="10"/>
        <color rgb="FF0000FF"/>
        <rFont val="Arial"/>
        <family val="2"/>
      </rPr>
      <t xml:space="preserve">the </t>
    </r>
    <r>
      <rPr>
        <sz val="10"/>
        <rFont val="Arial"/>
        <family val="2"/>
      </rPr>
      <t>CCO denominator.</t>
    </r>
  </si>
  <si>
    <t>COL4649</t>
  </si>
  <si>
    <t>COL5075</t>
  </si>
  <si>
    <t>Colorectal Cancer Screening: Ages 46-49 years</t>
  </si>
  <si>
    <t>Colorectal Cancer Screening: Ages 50-75 years</t>
  </si>
  <si>
    <t>HBD8_WD</t>
  </si>
  <si>
    <t>HBD8_WI</t>
  </si>
  <si>
    <t>HBD8_WOVR</t>
  </si>
  <si>
    <t>HBD8_BAAD</t>
  </si>
  <si>
    <t>HBD8_BAAI</t>
  </si>
  <si>
    <t>HBD8_BAAOVR</t>
  </si>
  <si>
    <t>HBD8_AIAND</t>
  </si>
  <si>
    <t>HBD8_AIANI</t>
  </si>
  <si>
    <t>HBD8_AIANOVR</t>
  </si>
  <si>
    <t>HBD8_AD</t>
  </si>
  <si>
    <t>HBD8_AI</t>
  </si>
  <si>
    <t>HBD8_AOVR</t>
  </si>
  <si>
    <t>HBD8_NHOPID</t>
  </si>
  <si>
    <t>HBD8_NHOPII</t>
  </si>
  <si>
    <t>HBD8_NHOPIOVR</t>
  </si>
  <si>
    <t>HBD8_SORD</t>
  </si>
  <si>
    <t>HBD8_SORI</t>
  </si>
  <si>
    <t>HBD8_SOROVR</t>
  </si>
  <si>
    <t>HBD8_TMRD</t>
  </si>
  <si>
    <t>HBD8_TMRI</t>
  </si>
  <si>
    <t>HBD8_TMROVR</t>
  </si>
  <si>
    <t>HBD8_RANAD</t>
  </si>
  <si>
    <t>HBD8_RUI</t>
  </si>
  <si>
    <t>HBD8_RACEOVR</t>
  </si>
  <si>
    <t>HBD8_HLD</t>
  </si>
  <si>
    <t>HBD8_HLI</t>
  </si>
  <si>
    <t>HBD8_HLOVR</t>
  </si>
  <si>
    <t>HBD8_NHLD</t>
  </si>
  <si>
    <t>HBD8_NHLI</t>
  </si>
  <si>
    <t>HBD8_NHLOVR</t>
  </si>
  <si>
    <t>HBD8_EANAD</t>
  </si>
  <si>
    <t>HBD8_EUI</t>
  </si>
  <si>
    <t>HBD8_ETHOVR</t>
  </si>
  <si>
    <t>Hemoglobin A1c Control for Patients With Diabetes: HbA1c Control &lt; 8.0%, White, Direct Data</t>
  </si>
  <si>
    <t>Hemoglobin A1c Control for Patients With Diabetes: HbA1c Control &lt; 8.0%, White, Indirect Data</t>
  </si>
  <si>
    <t>Hemoglobin A1c Control for Patients With Diabetes: HbA1c Control &lt; 8.0%, White, Total Rate Direct and Indirect Data</t>
  </si>
  <si>
    <t>Hemoglobin A1c Control for Patients With Diabetes: HbA1c Control &lt; 8.0%, Black or African American, Direct Data</t>
  </si>
  <si>
    <t>Hemoglobin A1c Control for Patients With Diabetes: HbA1c Control &lt; 8.0%, Black or African American, Indirect Data</t>
  </si>
  <si>
    <t>Hemoglobin A1c Control for Patients With Diabetes: HbA1c Control &lt; 8.0%, Black or African American, Total Rate Direct and Indirect Data</t>
  </si>
  <si>
    <t>Hemoglobin A1c Control for Patients With Diabetes: HbA1c Control &lt; 8.0%, American Indian and Alaska Native, Direct Data</t>
  </si>
  <si>
    <t>Hemoglobin A1c Control for Patients With Diabetes: HbA1c Control &lt; 8.0%, American Indian and Alaska Native, Indirect Data</t>
  </si>
  <si>
    <t>Hemoglobin A1c Control for Patients With Diabetes: HbA1c Control &lt; 8.0%, American Indian and Alaska Native, Total Rate Direct and Indirect Data</t>
  </si>
  <si>
    <t>Hemoglobin A1c Control for Patients With Diabetes: HbA1c Control &lt; 8.0%, Asian, Direct Data</t>
  </si>
  <si>
    <t>Hemoglobin A1c Control for Patients With Diabetes: HbA1c Control &lt; 8.0%, Asian, Indirect Data</t>
  </si>
  <si>
    <t>Hemoglobin A1c Control for Patients With Diabetes: HbA1c Control &lt; 8.0%, Native Hawaiian and Other Pacific Islander, Direct Data</t>
  </si>
  <si>
    <t>Hemoglobin A1c Control for Patients With Diabetes: HbA1c Control &lt; 8.0%, Native Hawaiian and Other Pacific Islander, Indirect Data</t>
  </si>
  <si>
    <t>Hemoglobin A1c Control for Patients With Diabetes: HbA1c Control &lt; 8.0%, Asian, Total Rate Direct and Indirect Data</t>
  </si>
  <si>
    <t>Hemoglobin A1c Control for Patients With Diabetes: HbA1c Control &lt; 8.0%, Native Hawaiian and Other Pacific Islander, Total Rate Direct and Indirect Data</t>
  </si>
  <si>
    <t>Hemoglobin A1c Control for Patients With Diabetes: HbA1c Control &lt; 8.0%, Some Other Race, Direct Data</t>
  </si>
  <si>
    <t>Hemoglobin A1c Control for Patients With Diabetes: HbA1c Control &lt; 8.0%, Some Other Race, Indirect Data</t>
  </si>
  <si>
    <t>Hemoglobin A1c Control for Patients With Diabetes: HbA1c Control &lt; 8.0%, Some Other Race, Total Rate Direct and Indirect Data</t>
  </si>
  <si>
    <t>Hemoglobin A1c Control for Patients With Diabetes: HbA1c Control &lt; 8.0%, Two or More Races, Direct Data</t>
  </si>
  <si>
    <t>Hemoglobin A1c Control for Patients With Diabetes: HbA1c Control &lt; 8.0%, Two or More Races, Indirect Data</t>
  </si>
  <si>
    <t>Hemoglobin A1c Control for Patients With Diabetes: HbA1c Control &lt; 8.0%, Two or More Races, Total Rate Direct and Indirect Data</t>
  </si>
  <si>
    <t>Hemoglobin A1c Control for Patients With Diabetes: HbA1c Control &lt; 8.0%, Asked but No Answer - Race, Direct Data</t>
  </si>
  <si>
    <t>Hemoglobin A1c Control for Patients With Diabetes: HbA1c Control &lt; 8.0%, Unknown - Race, Indirect Data</t>
  </si>
  <si>
    <t>Hemoglobin A1c Control for Patients With Diabetes: HbA1c Control &lt; 8.0%, Total Rate All Race Categories</t>
  </si>
  <si>
    <t>Hemoglobin A1c Control for Patients With Diabetes: HbA1c Control &lt; 8.0%, Hispanic/Latino, Direct Data</t>
  </si>
  <si>
    <t>Hemoglobin A1c Control for Patients With Diabetes: HbA1c Control &lt; 8.0%, Hispanic/Latino, Indirect Data</t>
  </si>
  <si>
    <t>Hemoglobin A1c Control for Patients With Diabetes: HbA1c Control &lt; 8.0%, Hispanic/Latino, Total Rate Direct and Indirect Data</t>
  </si>
  <si>
    <t>Hemoglobin A1c Control for Patients With Diabetes: HbA1c Control &lt; 8.0%, Not Hispanic/Latino, Direct Data</t>
  </si>
  <si>
    <t>Hemoglobin A1c Control for Patients With Diabetes: HbA1c Control &lt; 8.0%, Not Hispanic/Latino, Indirect Data</t>
  </si>
  <si>
    <t>Hemoglobin A1c Control for Patients With Diabetes: HbA1c Control &lt; 8.0%, Asked but No Answer - Ethnicity, Direct Data</t>
  </si>
  <si>
    <t>Hemoglobin A1c Control for Patients With Diabetes: HbA1c Control &lt; 8.0%, Unknown - Ethnicity, Indirect Data</t>
  </si>
  <si>
    <t>Hemoglobin A1c Control for Patients With Diabetes: HbA1c Control &lt; 8.0%, Total Rate All Ethnicity Categories</t>
  </si>
  <si>
    <t xml:space="preserve">The denominator is the sum of the two HBD8_BAA denominators (HBD8_BAAD and HBD8_BAAI). The numerator is the sum of the two HBD8_BAA numerators (HBD8_BAAD and HBD8_BAAI). </t>
  </si>
  <si>
    <t xml:space="preserve">The denominator is the sum of the two HBD8_W denominators (HBD8_WD and HBD8_WI). The numerator is the sum of the two HBD8_W numerators (HBD8_WD and HBD8_WI). </t>
  </si>
  <si>
    <t xml:space="preserve">The denominator is the sum of the two HBD8_AIAN denominators (HBD8_AIAND and HBD8_AIANI). The numerator is the sum of the two HBD8_AIAN numerators (HBD8_AIAND and HBD8_AIANI). </t>
  </si>
  <si>
    <t xml:space="preserve">The denominator is the sum of the two HBD8_A denominators (HBD8_AD and HBD8_AI). The numerator is the sum of the two HBD8_A numerators (HBD8_AD and HBD8_AI). </t>
  </si>
  <si>
    <t xml:space="preserve">The denominator is the sum of the two HBD8_NHOPI denominators (HBD8_NHOPID and HBD8_NHOPII). The numerator is the sum of the two HBD8_NHOPI numerators (HBD8_NHOPID and HBD8_NHOPII). </t>
  </si>
  <si>
    <t xml:space="preserve">The denominator is the sum of the two HBD8_SOR denominators (HBD8_SORD and HBD8_SORI). The numerator is the sum of the two HBD8_SOR numerators (HBD8_SORD and HBD8_SORI). </t>
  </si>
  <si>
    <t xml:space="preserve">The denominator is the sum of the two HBD8_TMR denominators (HBD8_TMRD and HBD8_TMRI). The numerator is the sum of the two HBD8_TMR numerators (HBD8_TMRD and HBD8_TMRI). </t>
  </si>
  <si>
    <t>The denominator is the sum of the nine race category denominators (HBD8_WOVR, HBD8_BAAOVR, HBD8_AIANOVR, HBD8_AOVR, HBD8_NHOPIOVR, HBD8_SOROVR, HBD8_TMROVR, HBD8_RANAD, and HBD8_RUI). The numerator is the sum of the nine race category numerators (HBD8_WOVR, HBD8_BAAOVR, HBD8_AIANOVR, HBD8_AOVR, HBD8_NHOPIOVR, HBD8_SOROVR, HBD8_TMROVR, HBD8_RANAD, and HBD8_RUI).</t>
  </si>
  <si>
    <t>The denominator is the sum of the two HBD8_HL denominators (HBD8_HLD and HBD8_HLI). The numerator is the sum of the two HBD8_HL numerators (HBD8_HLD and HBD8_HLI).</t>
  </si>
  <si>
    <t>The denominator is the sum of the two HBD8_NHL denominators (HBD8_NHLD and HBD8_NHLI). The numerator is the sum of the two HBD8_NHL numerators (HBD8_NHLD and HBD8_NHLI).</t>
  </si>
  <si>
    <t>The denominator is the sum of the four ethnicity category denominators (HBD8_HLOVR, HBD8_NHLOVR, HBD8_EANAD, and HBD8_EUI). The numerator is the sum of the four ethnicity category numerators (HBD8_HLOVR, HBD8_NHLOVR, HBD8_EANAD, and HBD8_EUI).</t>
  </si>
  <si>
    <t>HBD9_WD</t>
  </si>
  <si>
    <t>HBD9_WI</t>
  </si>
  <si>
    <t>HBD9_WOVR</t>
  </si>
  <si>
    <t xml:space="preserve">The denominator is the sum of the two HBD9_W denominators (HBD9_WD and HBD9_WI). The numerator is the sum of the two HBD9_W numerators (HBD9_WD and HBD9_WI). </t>
  </si>
  <si>
    <t>HBD9_BAAD</t>
  </si>
  <si>
    <t>HBD9_BAAI</t>
  </si>
  <si>
    <t>HBD9_BAAOVR</t>
  </si>
  <si>
    <t xml:space="preserve">The denominator is the sum of the two HBD9_BAA denominators (HBD9_BAAD and HBD9_BAAI). The numerator is the sum of the two HBD9_BAA numerators (HBD9_BAAD and HBD9_BAAI). </t>
  </si>
  <si>
    <t>HBD9_AIAND</t>
  </si>
  <si>
    <t>HBD9_AIANI</t>
  </si>
  <si>
    <t>HBD9_AIANOVR</t>
  </si>
  <si>
    <t xml:space="preserve">The denominator is the sum of the two HBD9_AIAN denominators (HBD9_AIAND and HBD9_AIANI). The numerator is the sum of the two HBD9_AIAN numerators (HBD9_AIAND and HBD9_AIANI). </t>
  </si>
  <si>
    <t>HBD9_AD</t>
  </si>
  <si>
    <t>HBD9_AI</t>
  </si>
  <si>
    <t>HBD9_AOVR</t>
  </si>
  <si>
    <t xml:space="preserve">The denominator is the sum of the two HBD9_A denominators (HBD9_AD and HBD9_AI). The numerator is the sum of the two HBD9_A numerators (HBD9_AD and HBD9_AI). </t>
  </si>
  <si>
    <t>HBD9_NHOPID</t>
  </si>
  <si>
    <t>HBD9_NHOPII</t>
  </si>
  <si>
    <t>HBD9_NHOPIOVR</t>
  </si>
  <si>
    <t xml:space="preserve">The denominator is the sum of the two HBD9_NHOPI denominators (HBD9_NHOPID and HBD9_NHOPII). The numerator is the sum of the two HBD9_NHOPI numerators (HBD9_NHOPID and HBD9_NHOPII). </t>
  </si>
  <si>
    <t>HBD9_SORD</t>
  </si>
  <si>
    <t>HBD9_SORI</t>
  </si>
  <si>
    <t>HBD9_SOROVR</t>
  </si>
  <si>
    <t xml:space="preserve">The denominator is the sum of the two HBD9_SOR denominators (HBD9_SORD and HBD9_SORI). The numerator is the sum of the two HBD9_SOR numerators (HBD9_SORD and HBD9_SORI). </t>
  </si>
  <si>
    <t>HBD9_TMRD</t>
  </si>
  <si>
    <t>HBD9_TMRI</t>
  </si>
  <si>
    <t>HBD9_TMROVR</t>
  </si>
  <si>
    <t xml:space="preserve">The denominator is the sum of the two HBD9_TMR denominators (HBD9_TMRD and HBD9_TMRI). The numerator is the sum of the two HBD9_TMR numerators (HBD9_TMRD and HBD9_TMRI). </t>
  </si>
  <si>
    <t>HBD9_RANAD</t>
  </si>
  <si>
    <t>HBD9_RUI</t>
  </si>
  <si>
    <t>HBD9_RACEOVR</t>
  </si>
  <si>
    <t>The denominator is the sum of the nine race category denominators (HBD9_WOVR, HBD9_BAAOVR, HBD9_AIANOVR, HBD9_AOVR, HBD9_NHOPIOVR, HBD9_SOROVR, HBD9_TMROVR, HBD9_RANAD, and HBD9_RUI). The numerator is the sum of the nine race category numerators (HBD9_WOVR, HBD9_BAAOVR, HBD9_AIANOVR, HBD9_AOVR, HBD9_NHOPIOVR, HBD9_SOROVR, HBD9_TMROVR, HBD9_RANAD, and HBD9_RUI).</t>
  </si>
  <si>
    <t>HBD9_HLD</t>
  </si>
  <si>
    <t>HBD9_HLI</t>
  </si>
  <si>
    <t>HBD9_HLOVR</t>
  </si>
  <si>
    <t>The denominator is the sum of the two HBD9_HL denominators (HBD9_HLD and HBD9_HLI). The numerator is the sum of the two HBD9_HL numerators (HBD9_HLD and HBD9_HLI).</t>
  </si>
  <si>
    <t>HBD9_NHLD</t>
  </si>
  <si>
    <t>HBD9_NHLI</t>
  </si>
  <si>
    <t>HBD9_NHLOVR</t>
  </si>
  <si>
    <t>The denominator is the sum of the two HBD9_NHL denominators (HBD9_NHLD and HBD9_NHLI). The numerator is the sum of the two HBD9_NHL numerators (HBD9_NHLD and HBD9_NHLI).</t>
  </si>
  <si>
    <t>HBD9_EANAD</t>
  </si>
  <si>
    <t>HBD9_EUI</t>
  </si>
  <si>
    <t>HBD9_ETHOVR</t>
  </si>
  <si>
    <t>The denominator is the sum of the four ethnicity category denominators (HBD9_HLOVR, HBD9_NHLOVR, HBD9_EANAD, and HBD9_EUI). The numerator is the sum of the four ethnicity category numerators (HBD9_HLOVR, HBD9_NHLOVR, HBD9_EANAD, and HBD9_EUI).</t>
  </si>
  <si>
    <t>PPC_TPRE_WD</t>
  </si>
  <si>
    <t>Prenatal and Postpartum Care: Timeliness of Prenatal Care, White, Direct Data</t>
  </si>
  <si>
    <t>PPC_TPRE_WI</t>
  </si>
  <si>
    <t>PPC_TPRE_WOVR</t>
  </si>
  <si>
    <t>PPC_TPRE_BAAD</t>
  </si>
  <si>
    <t>PPC_TPRE_BAAI</t>
  </si>
  <si>
    <t>PPC_TPRE_BAAOVR</t>
  </si>
  <si>
    <t>PPC_TPRE_AIAND</t>
  </si>
  <si>
    <t>PPC_TPRE_AIANI</t>
  </si>
  <si>
    <t>PPC_TPRE_AIANOVR</t>
  </si>
  <si>
    <t>PPC_TPRE_AD</t>
  </si>
  <si>
    <t>PPC_TPRE_AI</t>
  </si>
  <si>
    <t>PPC_TPRE_AOVR</t>
  </si>
  <si>
    <t>PPC_TPRE_NHOPID</t>
  </si>
  <si>
    <t>PPC_TPRE_NHOPII</t>
  </si>
  <si>
    <t>PPC_TPRE_NHOPIOVR</t>
  </si>
  <si>
    <t>PPC_TPRE_SORD</t>
  </si>
  <si>
    <t>PPC_TPRE_SORI</t>
  </si>
  <si>
    <t>PPC_TPRE_SOROVR</t>
  </si>
  <si>
    <t>PPC_TPRE_TMRD</t>
  </si>
  <si>
    <t>PPC_TPRE_TMRI</t>
  </si>
  <si>
    <t>PPC_TPRE_TMROVR</t>
  </si>
  <si>
    <t>PPC_TPRE_RANAD</t>
  </si>
  <si>
    <t>PPC_TPRE_RUI</t>
  </si>
  <si>
    <t>PPC_TPRE_RACEOVR</t>
  </si>
  <si>
    <t>PPC_TPRE_HLD</t>
  </si>
  <si>
    <t>PPC_TPRE_HLI</t>
  </si>
  <si>
    <t>PPC_TPRE_HLOVR</t>
  </si>
  <si>
    <t>PPC_TPRE_NHLD</t>
  </si>
  <si>
    <t>PPC_TPRE_NHLI</t>
  </si>
  <si>
    <t>PPC_TPRE_NHLOVR</t>
  </si>
  <si>
    <t>PPC_TPRE_EANAD</t>
  </si>
  <si>
    <t>PPC_TPRE_EUI</t>
  </si>
  <si>
    <t>PPC_TPRE_ETHOVR</t>
  </si>
  <si>
    <t>Prenatal and Postpartum Care: Timeliness of Prenatal Care, White, Indirect Data</t>
  </si>
  <si>
    <t>Prenatal and Postpartum Care: Timeliness of Prenatal Care, White, Total Rate Direct and Indirect Data</t>
  </si>
  <si>
    <t>Prenatal and Postpartum Care: Timeliness of Prenatal Care, Black or African American, Direct Data</t>
  </si>
  <si>
    <t>Prenatal and Postpartum Care: Timeliness of Prenatal Care, Black or African American, Indirect Data</t>
  </si>
  <si>
    <t>Prenatal and Postpartum Care: Timeliness of Prenatal Care, Black or African American, Total Rate Direct and Indirect Data</t>
  </si>
  <si>
    <t>Prenatal and Postpartum Care: Timeliness of Prenatal Care, American Indian and Alaska Native, Direct Data</t>
  </si>
  <si>
    <t>Prenatal and Postpartum Care: Timeliness of Prenatal Care, American Indian and Alaska Native, Indirect Data</t>
  </si>
  <si>
    <t>Prenatal and Postpartum Care: Timeliness of Prenatal Care, American Indian and Alaska Native, Total Rate Direct and Indirect Data</t>
  </si>
  <si>
    <t>Prenatal and Postpartum Care: Timeliness of Prenatal Care, Asian, Direct Data</t>
  </si>
  <si>
    <t>Prenatal and Postpartum Care: Timeliness of Prenatal Care, Asian, Indirect Data</t>
  </si>
  <si>
    <t>Prenatal and Postpartum Care: Timeliness of Prenatal Care, Asian, Total Rate Direct and Indirect Data</t>
  </si>
  <si>
    <t>Prenatal and Postpartum Care: Timeliness of Prenatal Care, Native Hawaiian and Other Pacific Islander, Direct Data</t>
  </si>
  <si>
    <t>Prenatal and Postpartum Care: Timeliness of Prenatal Care, Native Hawaiian and Other Pacific Islander, Indirect Data</t>
  </si>
  <si>
    <t>Prenatal and Postpartum Care: Timeliness of Prenatal Care, Native Hawaiian and Other Pacific Islander, Total Rate Direct and Indirect Data</t>
  </si>
  <si>
    <t>Prenatal and Postpartum Care: Timeliness of Prenatal Care, Some Other Race, Direct Data</t>
  </si>
  <si>
    <t>Prenatal and Postpartum Care: Timeliness of Prenatal Care, Some Other Race, Indirect Data</t>
  </si>
  <si>
    <t>Prenatal and Postpartum Care: Timeliness of Prenatal Care, Some Other Race, Total Rate Direct and Indirect Data</t>
  </si>
  <si>
    <t>Prenatal and Postpartum Care: Timeliness of Prenatal Care, Two or More Races, Direct Data</t>
  </si>
  <si>
    <t>Prenatal and Postpartum Care: Timeliness of Prenatal Care, Two or More Races, Indirect Data</t>
  </si>
  <si>
    <t>Prenatal and Postpartum Care: Timeliness of Prenatal Care, Two or More Races, Total Rate Direct and Indirect Data</t>
  </si>
  <si>
    <t>Prenatal and Postpartum Care: Timeliness of Prenatal Care, Asked but No Answer - Race, Direct Data</t>
  </si>
  <si>
    <t>Prenatal and Postpartum Care: Timeliness of Prenatal Care, Unknown - Race, Indirect Data</t>
  </si>
  <si>
    <t>Prenatal and Postpartum Care: Timeliness of Prenatal Care, Total Rate All Race Categories</t>
  </si>
  <si>
    <t>Prenatal and Postpartum Care: Timeliness of Prenatal Care, Hispanic/Latino, Direct Data</t>
  </si>
  <si>
    <t>Prenatal and Postpartum Care: Timeliness of Prenatal Care, Hispanic/Latino, Indirect Data</t>
  </si>
  <si>
    <t>Prenatal and Postpartum Care: Timeliness of Prenatal Care, Hispanic/Latino, Total Rate Direct and Indirect Data</t>
  </si>
  <si>
    <t>Prenatal and Postpartum Care: Timeliness of Prenatal Care, Not Hispanic/Latino, Direct Data</t>
  </si>
  <si>
    <t>Prenatal and Postpartum Care: Timeliness of Prenatal Care, Not Hispanic/Latino, Indirect Data</t>
  </si>
  <si>
    <t>Prenatal and Postpartum Care: Timeliness of Prenatal Care, Asked but No Answer - Ethnicity, Direct Data</t>
  </si>
  <si>
    <t>Prenatal and Postpartum Care: Timeliness of Prenatal Care, Unknown - Ethnicity, Indirect Data</t>
  </si>
  <si>
    <t>Prenatal and Postpartum Care: Timeliness of Prenatal Care, Total Rate All Ethnicity Categories</t>
  </si>
  <si>
    <t xml:space="preserve">The denominator is the sum of the two PPC_TPRE_W denominators (PPC_TPRE_WD and PPC_TPRE_WI). The numerator is the sum of the two PPC_TPRE_W numerators (PPC_TPRE_WD and PPC_TPRE_WI). </t>
  </si>
  <si>
    <t xml:space="preserve">The denominator is the sum of the two PPC_TPRE_BAA denominators (PPC_TPRE_BAAD and PPC_TPRE_BAAI). The numerator is the sum of the two PPC_TPRE_BAA numerators (PPC_TPRE_BAAD and PPC_TPRE_BAAI). </t>
  </si>
  <si>
    <t xml:space="preserve">The denominator is the sum of the two PPC_TPRE_AIAN denominators (PPC_TPRE_AIAND and PPC_TPRE_AIANI). The numerator is the sum of the two PPC_TPRE_AIAN numerators (PPC_TPRE_AIAND and PPC_TPRE_AIANI). </t>
  </si>
  <si>
    <t xml:space="preserve">The denominator is the sum of the two PPC_TPRE_A denominators (PPC_TPRE_AD and PPC_TPRE_AI). The numerator is the sum of the two PPC_TPRE_A numerators (PPC_TPRE_AD and PPC_TPRE_AI). </t>
  </si>
  <si>
    <t xml:space="preserve">The denominator is the sum of the two PPC_TPRE_NHOPI denominators (PPC_TPRE_NHOPID and PPC_TPRE_NHOPII). The numerator is the sum of the two PPC_TPRE_NHOPI numerators (PPC_TPRE_NHOPID and PPC_TPRE_NHOPII). </t>
  </si>
  <si>
    <t xml:space="preserve">The denominator is the sum of the two PPC_TPRE_TMR denominators (PPC_TPRE_TMRD and PPC_TPRE_TMRI). The numerator is the sum of the two PPC_TPRE_TMR numerators (PPC_TPRE_TMRD and PPC_TPRE_TMRI). </t>
  </si>
  <si>
    <t>The denominator is the sum of the nine race category denominators (PPC_TPRE_WOVR, PPC_TPRE_BAAOVR, PPC_TPRE_AIANOVR, PPC_TPRE_AOVR, PPC_TPRE_NHOPIOVR, PPC_TPRE_SOROVR, PPC_TPRE_TMROVR, PPC_TPRE_RANAD, and PPC_TPRE_RUI). The numerator is the sum of the nine race category numerators (PPC_TPRE_WOVR, PPC_TPRE_BAAOVR, PPC_TPRE_AIANOVR, PPC_TPRE_AOVR, PPC_TPRE_NHOPIOVR, PPC_TPRE_SOROVR, PPC_TPRE_TMROVR, PPC_TPRE_RANAD, and PPC_TPRE_RUI).</t>
  </si>
  <si>
    <t>The denominator is the sum of the two PPC_TPRE_HL denominators (PPC_TPRE_HLD and PPC_TPRE_HLI). The numerator is the sum of the two PPC_TPRE_HL numerators (PPC_TPRE_HLD and PPC_TPRE_HLI).</t>
  </si>
  <si>
    <t>The denominator is the sum of the two PPC_TPRE_NHL denominators (PPC_TPRE_NHLD and PPC_TPRE_NHLI). The numerator is the sum of the two PPC_TPRE_NHL numerators (PPC_TPRE_NHLD and PPC_TPRE_NHLI).</t>
  </si>
  <si>
    <t>The denominator is the sum of the four ethnicity category denominators (PPC_TPRE_HLOVR, PPC_TPRE_NHLOVR, PPC_TPRE_EANAD, and PPC_TPRE_EUI). The numerator is the sum of the four ethnicity category numerators (PPC_TPRE_HLOVR, PPC_TPRE_NHLOVR, PPC_TPRE_EANAD, and PPC_TPRE_EUI).</t>
  </si>
  <si>
    <t>PPC_POS_WD</t>
  </si>
  <si>
    <t>PPC_POS_WI</t>
  </si>
  <si>
    <t>PPC_POS_WOVR</t>
  </si>
  <si>
    <t>PPC_POS_BAAD</t>
  </si>
  <si>
    <t>PPC_POS_BAAI</t>
  </si>
  <si>
    <t>PPC_POS_BAAOVR</t>
  </si>
  <si>
    <t>PPC_POS_AIAND</t>
  </si>
  <si>
    <t>PPC_POS_AIANI</t>
  </si>
  <si>
    <t>PPC_POS_AIANOVR</t>
  </si>
  <si>
    <t>PPC_POS_AD</t>
  </si>
  <si>
    <t>PPC_POS_AI</t>
  </si>
  <si>
    <t>PPC_POS_AOVR</t>
  </si>
  <si>
    <t>PPC_POS_NHOPID</t>
  </si>
  <si>
    <t>PPC_POS_NHOPII</t>
  </si>
  <si>
    <t>PPC_POS_NHOPIOVR</t>
  </si>
  <si>
    <t>PPC_POS_SORD</t>
  </si>
  <si>
    <t>PPC_POS_SORI</t>
  </si>
  <si>
    <t>PPC_POS_SOROVR</t>
  </si>
  <si>
    <t>PPC_POS_TMRD</t>
  </si>
  <si>
    <t>PPC_POS_TMRI</t>
  </si>
  <si>
    <t>PPC_POS_TMROVR</t>
  </si>
  <si>
    <t>PPC_POS_RANAD</t>
  </si>
  <si>
    <t>PPC_POS_RUI</t>
  </si>
  <si>
    <t>PPC_POS_RACEOVR</t>
  </si>
  <si>
    <t>PPC_POS_HLD</t>
  </si>
  <si>
    <t>PPC_POS_HLI</t>
  </si>
  <si>
    <t>PPC_POS_HLOVR</t>
  </si>
  <si>
    <t>PPC_POS_NHLD</t>
  </si>
  <si>
    <t>PPC_POS_NHLI</t>
  </si>
  <si>
    <t>PPC_POS_NHLOVR</t>
  </si>
  <si>
    <t>PPC_POS_EANAD</t>
  </si>
  <si>
    <t>PPC_POS_EUI</t>
  </si>
  <si>
    <t>PPC_POS_ETHOVR</t>
  </si>
  <si>
    <t>Prenatal and Postpartum Care: Postpartum Care, White, Direct Data</t>
  </si>
  <si>
    <t>Prenatal and Postpartum Care: Postpartum Care, White, Indirect Data</t>
  </si>
  <si>
    <t>Prenatal and Postpartum Care: Postpartum Care, White, Total Rate Direct and Indirect Data</t>
  </si>
  <si>
    <t>Prenatal and Postpartum Care: Postpartum Care, Black or African American, Direct Data</t>
  </si>
  <si>
    <t>Prenatal and Postpartum Care: Postpartum Care, Black or African American, Indirect Data</t>
  </si>
  <si>
    <t>Prenatal and Postpartum Care: Postpartum Care, Black or African American, Total Rate Direct and Indirect Data</t>
  </si>
  <si>
    <t>Prenatal and Postpartum Care: Postpartum Care, American Indian and Alaska Native, Direct Data</t>
  </si>
  <si>
    <t>Prenatal and Postpartum Care: Postpartum Care, American Indian and Alaska Native, Indirect Data</t>
  </si>
  <si>
    <t>Prenatal and Postpartum Care: Postpartum Care, American Indian and Alaska Native, Total Rate Direct and Indirect Data</t>
  </si>
  <si>
    <t>Prenatal and Postpartum Care: Postpartum Care, Asian, Direct Data</t>
  </si>
  <si>
    <t>Prenatal and Postpartum Care: Postpartum Care, Asian, Indirect Data</t>
  </si>
  <si>
    <t>Prenatal and Postpartum Care: Postpartum Care, Asian, Total Rate Direct and Indirect Data</t>
  </si>
  <si>
    <t>Prenatal and Postpartum Care: Postpartum Care, Native Hawaiian and Other Pacific Islander, Direct Data</t>
  </si>
  <si>
    <t>Prenatal and Postpartum Care: Postpartum Care, Native Hawaiian and Other Pacific Islander, Indirect Data</t>
  </si>
  <si>
    <t>Prenatal and Postpartum Care: Postpartum Care, Native Hawaiian and Other Pacific Islander, Total Rate Direct and Indirect Data</t>
  </si>
  <si>
    <t>Prenatal and Postpartum Care: Postpartum Care, Some Other Race, Direct Data</t>
  </si>
  <si>
    <t>Prenatal and Postpartum Care: Postpartum Care, Some Other Race, Indirect Data</t>
  </si>
  <si>
    <t>Prenatal and Postpartum Care: Postpartum Care, Some Other Race, Total Rate Direct and Indirect Data</t>
  </si>
  <si>
    <t>Prenatal and Postpartum Care: Postpartum Care, Two or More Races, Direct Data</t>
  </si>
  <si>
    <t>Prenatal and Postpartum Care: Postpartum Care, Two or More Races, Indirect Data</t>
  </si>
  <si>
    <t>Prenatal and Postpartum Care: Postpartum Care, Two or More Races, Total Rate Direct and Indirect Data</t>
  </si>
  <si>
    <t>Prenatal and Postpartum Care: Postpartum Care, Asked but No Answer - Race, Direct Data</t>
  </si>
  <si>
    <t>Prenatal and Postpartum Care: Postpartum Care, Unknown - Race, Indirect Data</t>
  </si>
  <si>
    <t>Prenatal and Postpartum Care: Postpartum Care, Total Rate All Race Categories</t>
  </si>
  <si>
    <t>Prenatal and Postpartum Care: Postpartum Care, Hispanic/Latino, Direct Data</t>
  </si>
  <si>
    <t>Prenatal and Postpartum Care: Postpartum Care, Hispanic/Latino, Indirect Data</t>
  </si>
  <si>
    <t>Prenatal and Postpartum Care: Postpartum Care, Hispanic/Latino, Total Rate Direct and Indirect Data</t>
  </si>
  <si>
    <t>Prenatal and Postpartum Care: Postpartum Care, Not Hispanic/Latino, Direct Data</t>
  </si>
  <si>
    <t>Prenatal and Postpartum Care: Postpartum Care, Not Hispanic/Latino, Indirect Data</t>
  </si>
  <si>
    <t>Prenatal and Postpartum Care: Postpartum Care, Asked but No Answer - Ethnicity, Direct Data</t>
  </si>
  <si>
    <t>Prenatal and Postpartum Care: Postpartum Care, Unknown - Ethnicity, Indirect Data</t>
  </si>
  <si>
    <t>Prenatal and Postpartum Care: Postpartum Care, Total Rate All Ethnicity Categories</t>
  </si>
  <si>
    <t xml:space="preserve">The denominator is the sum of the two PPC_POS_W denominators (PPC_POS_WD and PPC_POS_WI). The numerator is the sum of the two PPC_POS_W numerators (PPC_POS_WD and PPC_POS_WI). </t>
  </si>
  <si>
    <t xml:space="preserve">The denominator is the sum of the two PPC_POS_BAA denominators (PPC_POS_BAAD and PPC_POS_BAAI). The numerator is the sum of the two PPC_POS_BAA numerators (PPC_POS_BAAD and PPC_POS_BAAI). </t>
  </si>
  <si>
    <t xml:space="preserve">The denominator is the sum of the two PPC_POS_AIAN denominators (PPC_POS_AIAND and PPC_POS_AIANI). The numerator is the sum of the two PPC_POS_AIAN numerators (PPC_POS_AIAND and PPC_POS_AIANI). </t>
  </si>
  <si>
    <t xml:space="preserve">The denominator is the sum of the two PPC_POS_A denominators (PPC_POS_AD and PPC_POS_AI). The numerator is the sum of the two PPC_POS_A numerators (PPC_POS_AD and PPC_POS_AI). </t>
  </si>
  <si>
    <t xml:space="preserve">The denominator is the sum of the two PPC_POS_NHOPI denominators (PPC_POS_NHOPID and PPC_POS_NHOPII). The numerator is the sum of the two PPC_POS_NHOPI numerators (PPC_POS_NHOPID and PPC_POS_NHOPII). </t>
  </si>
  <si>
    <t xml:space="preserve">The denominator is the sum of the two PPC_POS_TMR denominators (PPC_POS_TMRD and PPC_POS_TMRI). The numerator is the sum of the two PPC_POS_TMR numerators (PPC_POS_TMRD and PPC_POS_TMRI). </t>
  </si>
  <si>
    <t>The denominator is the sum of the nine race category denominators (PPC_POS_WOVR, PPC_POS_BAAOVR, PPC_POS_AIANOVR, PPC_POS_AOVR, PPC_POS_NHOPIOVR, PPC_POS_SOROVR, PPC_POS_TMROVR, PPC_POS_RANAD, and PPC_POS_RUI). The numerator is the sum of the nine race category numerators (PPC_POS_WOVR, PPC_POS_BAAOVR, PPC_POS_AIANOVR, PPC_POS_AOVR, PPC_POS_NHOPIOVR, PPC_POS_SOROVR, PPC_POS_TMROVR, PPC_POS_RANAD, and PPC_POS_RUI).</t>
  </si>
  <si>
    <t>The denominator is the sum of the two PPC_POS_HL denominators (PPC_POS_HLD and PPC_POS_HLI). The numerator is the sum of the two PPC_POS_HL numerators (PPC_POS_HLD and PPC_POS_HLI).</t>
  </si>
  <si>
    <t>The denominator is the sum of the two PPC_POS_NHL denominators (PPC_POS_NHLD and PPC_POS_NHLI). The numerator is the sum of the two PPC_POS_NHL numerators (PPC_POS_NHLD and PPC_POS_NHLI).</t>
  </si>
  <si>
    <t>The denominator is the sum of the four ethnicity category denominators (PPC_POS_HLOVR, PPC_POS_NHLOVR, PPC_POS_EANAD, and PPC_POS_EUI). The numerator is the sum of the four ethnicity category numerators (PPC_POS_HLOVR, PPC_POS_NHLOVR, PPC_POS_EANAD, and PPC_POS_EUI).</t>
  </si>
  <si>
    <t>Hemoglobin A1c Control for Patients With Diabetes: HbA1c Control &lt; 8.0%, Total Rate</t>
  </si>
  <si>
    <t>Hemoglobin A1c Control for Patients With Diabetes:  HbA1c Poor Control &gt; 9.0%, Total Rate</t>
  </si>
  <si>
    <r>
      <t>Prenatal and Postpartum Care: Timeliness of Prenatal Care</t>
    </r>
    <r>
      <rPr>
        <sz val="10"/>
        <color rgb="FF0000FF"/>
        <rFont val="Arial"/>
        <family val="2"/>
      </rPr>
      <t>, Total Rate</t>
    </r>
  </si>
  <si>
    <r>
      <t>Prenatal and Postpartum Care: Postpartum Care,</t>
    </r>
    <r>
      <rPr>
        <sz val="10"/>
        <color rgb="FF0000FF"/>
        <rFont val="Arial"/>
        <family val="2"/>
      </rPr>
      <t xml:space="preserve"> Total Rate</t>
    </r>
  </si>
  <si>
    <t>WCV_WD</t>
  </si>
  <si>
    <t>WCV_WI</t>
  </si>
  <si>
    <t>WCV_WOVR</t>
  </si>
  <si>
    <t>WCV_BAAI</t>
  </si>
  <si>
    <t>WCV_BAAOVR</t>
  </si>
  <si>
    <t>WCV_AIAND</t>
  </si>
  <si>
    <t>WCV_AIANI</t>
  </si>
  <si>
    <t>WCV_AIANOVR</t>
  </si>
  <si>
    <t>WCV_AD</t>
  </si>
  <si>
    <t>WCV_AI</t>
  </si>
  <si>
    <t>WCV_AOVR</t>
  </si>
  <si>
    <t>WCV_NHOPID</t>
  </si>
  <si>
    <t>WCV_NHOPII</t>
  </si>
  <si>
    <t>WCV_NHOPIOVR</t>
  </si>
  <si>
    <t>WCV_SORD</t>
  </si>
  <si>
    <t>WCV_SORI</t>
  </si>
  <si>
    <t>WCV_SOROVR</t>
  </si>
  <si>
    <t>WCV_TMRD</t>
  </si>
  <si>
    <t>WCV_TMRI</t>
  </si>
  <si>
    <t>WCV_TMROVR</t>
  </si>
  <si>
    <t>WCV_RANAD</t>
  </si>
  <si>
    <t>WCV_RUI</t>
  </si>
  <si>
    <t>WCV_RACEOVR</t>
  </si>
  <si>
    <t>WCV_HLD</t>
  </si>
  <si>
    <t>WCV_HLI</t>
  </si>
  <si>
    <t>WCV_HLOVR</t>
  </si>
  <si>
    <t>WCV_NHLD</t>
  </si>
  <si>
    <t>WCV_NHLI</t>
  </si>
  <si>
    <t>WCV_NHLOVR</t>
  </si>
  <si>
    <t>WCV_EANAD</t>
  </si>
  <si>
    <t>WCV_EUI</t>
  </si>
  <si>
    <t>WCV_ETHOVR</t>
  </si>
  <si>
    <t xml:space="preserve">The denominator is the sum of the two WCV_W denominators (WCV_WD and WCV_WI). The numerator is the sum of the two WCV_W numerators (WCV_WD and WCV_WI). </t>
  </si>
  <si>
    <t xml:space="preserve">The denominator is the sum of the two WCV_BAA denominators (WCV_BAAD and WCV_BAAI). The numerator is the sum of the two WCV_BAA numerators (WCV_BAAD and WCV_BAAI). </t>
  </si>
  <si>
    <t xml:space="preserve">The denominator is the sum of the two WCV_AIAN denominators (WCV_AIAND and WCV_AIANI). The numerator is the sum of the two WCV_AIAN numerators (WCV_AIAND and WCV_AIANI). </t>
  </si>
  <si>
    <t xml:space="preserve">The denominator is the sum of the two WCV_A denominators (WCV_AD and WCV_AI). The numerator is the sum of the two WCV_A numerators (WCV_AD and WCV_AI). </t>
  </si>
  <si>
    <t xml:space="preserve">The denominator is the sum of the two WCV_NHOPI denominators (WCV_NHOPID and WCV_NHOPII). The numerator is the sum of the two WCV_NHOPI numerators (WCV_NHOPID and WCV_NHOPII). </t>
  </si>
  <si>
    <t xml:space="preserve">The denominator is the sum of the two WCV_SOR denominators (WCV_SORD and WCV_SORI). The numerator is the sum of the two WCV_SOR numerators (WCV_SORD and WCV_SORI). </t>
  </si>
  <si>
    <t xml:space="preserve">The denominator is the sum of the two WCV_TMR denominators (WCV_TMRD and WCV_TMRI). The numerator is the sum of the two WCV_TMR numerators (WCV_TMRD and WCV_TMRI). </t>
  </si>
  <si>
    <t>The denominator is the sum of the nine race category denominators (WCV_WOVR, WCV_BAAOVR, WCV_AIANOVR, WCV_AOVR, WCV_NHOPIOVR, WCV_SOROVR, WCV_TMROVR, WCV_RANAD, and WCV_RUI). The numerator is the sum of the nine race category numerators (WCV_WOVR, WCV_BAAOVR, WCV_AIANOVR, WCV_AOVR, WCV_NHOPIOVR, WCV_SOROVR, WCV_TMROVR, WCV_RANAD, and WCV_RUI).</t>
  </si>
  <si>
    <t>The denominator is the sum of the two WCV_HL denominators (WCV_HLD and WCV_HLI). The numerator is the sum of the two WCV_HL numerators (WCV_HLD and WCV_HLI).</t>
  </si>
  <si>
    <t>The denominator is the sum of the two WCV_NHL denominators (WCV_NHLD and WCV_NHLI). The numerator is the sum of the two WCV_NHL numerators (WCV_NHLD and WCV_NHLI).</t>
  </si>
  <si>
    <t>The denominator is the sum of the four ethnicity category denominators (WCV_HLOVR, WCV_NHLOVR, WCV_EANAD, and WCV_EUI). The numerator is the sum of the four ethnicity category numerators (WCV_HLOVR, WCV_NHLOVR, WCV_EANAD, and WCV_EUI).</t>
  </si>
  <si>
    <t>COL_WD</t>
  </si>
  <si>
    <t>COL_WI</t>
  </si>
  <si>
    <t>COL_WOVR</t>
  </si>
  <si>
    <t>COL_BAAD</t>
  </si>
  <si>
    <t>COL_BAAI</t>
  </si>
  <si>
    <t>COL_BAAOVR</t>
  </si>
  <si>
    <t>COL_AIAND</t>
  </si>
  <si>
    <t>COL_AIANI</t>
  </si>
  <si>
    <t>COL_AIANOVR</t>
  </si>
  <si>
    <t>COL_AD</t>
  </si>
  <si>
    <t>COL_AI</t>
  </si>
  <si>
    <t>COL_AOVR</t>
  </si>
  <si>
    <t>COL_NHOPID</t>
  </si>
  <si>
    <t>COL_NHOPII</t>
  </si>
  <si>
    <t>COL_NHOPIOVR</t>
  </si>
  <si>
    <t>COL_SORD</t>
  </si>
  <si>
    <t>COL_SORI</t>
  </si>
  <si>
    <t>COL_SOROVR</t>
  </si>
  <si>
    <t>COL_TMRD</t>
  </si>
  <si>
    <t>COL_TMRI</t>
  </si>
  <si>
    <t>COL_TMROVR</t>
  </si>
  <si>
    <t>COL_RANAD</t>
  </si>
  <si>
    <t>COL_RUI</t>
  </si>
  <si>
    <t>COL_RACEOVR</t>
  </si>
  <si>
    <t>COL_HLD</t>
  </si>
  <si>
    <t>COL_HLI</t>
  </si>
  <si>
    <t>COL_HLOVR</t>
  </si>
  <si>
    <t>COL_NHLD</t>
  </si>
  <si>
    <t>COL_NHLI</t>
  </si>
  <si>
    <t>COL_NHLOVR</t>
  </si>
  <si>
    <t>COL_EANAD</t>
  </si>
  <si>
    <t>COL_EUI</t>
  </si>
  <si>
    <t>COL_ETHOVR</t>
  </si>
  <si>
    <t xml:space="preserve">The denominator is the sum of the two COL_W denominators (COL_WD and COL_WI). The numerator is the sum of the two COL_W numerators (COL_WD and COL_WI). </t>
  </si>
  <si>
    <t xml:space="preserve">The denominator is the sum of the two COL_BAA denominators (COL_BAAD and COL_BAAI). The numerator is the sum of the two COL_BAA numerators (COL_BAAD and COL_BAAI). </t>
  </si>
  <si>
    <t xml:space="preserve">The denominator is the sum of the two COL_AIAN denominators (COL_AIAND and COL_AIANI). The numerator is the sum of the two COL_AIAN numerators (COL_AIAND and COL_AIANI). </t>
  </si>
  <si>
    <t xml:space="preserve">The denominator is the sum of the two COL_A denominators (COL_AD and COL_AI). The numerator is the sum of the two COL_A numerators (COL_AD and COL_AI). </t>
  </si>
  <si>
    <t xml:space="preserve">The denominator is the sum of the two COL_NHOPI denominators (COL_NHOPID and COL_NHOPII). The numerator is the sum of the two COL_NHOPI numerators (COL_NHOPID and COL_NHOPII). </t>
  </si>
  <si>
    <t xml:space="preserve">The denominator is the sum of the two COL_SOR denominators (COL_SORD and COL_SORI). The numerator is the sum of the two COL_SOR numerators (COL_SORD and COL_SORI). </t>
  </si>
  <si>
    <t xml:space="preserve">The denominator is the sum of the two COL_TMR denominators (COL_TMRD and COL_TMRI). The numerator is the sum of the two COL_TMR numerators (COL_TMRD and COL_TMRI). </t>
  </si>
  <si>
    <t>The denominator is the sum of the nine race category denominators (COL_WOVR, COL_BAAOVR, COL_AIANOVR, COL_AOVR, COL_NHOPIOVR, COL_SOROVR, COL_TMROVR, COL_RANAD, and COL_RUI). The numerator is the sum of the nine race category numerators (COL_WOVR, COL_BAAOVR, COL_AIANOVR, COL_AOVR, COL_NHOPIOVR, COL_SOROVR, COL_TMROVR, COL_RANAD, and COL_RUI).</t>
  </si>
  <si>
    <t>The denominator is the sum of the two COL_NHL denominators (COL_NHLD and COL_NHLI). The numerator is the sum of the two COL_NHL numerators (COL_NHLD and COL_NHLI).</t>
  </si>
  <si>
    <t>The denominator is the sum of the four ethnicity category denominators (COL_HLOVR, COL_NHLOVR, COL_EANAD, and COL_EUI). The numerator is the sum of the four ethnicity category numerators (COL_HLOVR, COL_NHLOVR, COL_EANAD, and COL_EUI).</t>
  </si>
  <si>
    <t>Certified</t>
  </si>
  <si>
    <t>N</t>
  </si>
  <si>
    <r>
      <t xml:space="preserve">The audit field must be Y </t>
    </r>
    <r>
      <rPr>
        <sz val="10"/>
        <color rgb="FF0000FF"/>
        <rFont val="Arial"/>
        <family val="2"/>
      </rPr>
      <t>for all non-testing measures</t>
    </r>
    <r>
      <rPr>
        <sz val="10"/>
        <rFont val="Arial"/>
        <family val="2"/>
      </rPr>
      <t>.</t>
    </r>
  </si>
  <si>
    <r>
      <t xml:space="preserve">For Commercial HMO/POS reporting, the Medicare Advantage and Medi-Cal Managed Care enrollment is always zero (0), the Product must always be "C", and there must be </t>
    </r>
    <r>
      <rPr>
        <sz val="10"/>
        <color rgb="FF0000FF"/>
        <rFont val="Arial"/>
        <family val="2"/>
      </rPr>
      <t>232</t>
    </r>
    <r>
      <rPr>
        <sz val="10"/>
        <rFont val="Arial"/>
        <family val="2"/>
      </rPr>
      <t xml:space="preserve"> clinical measure IDs for the Commercial product.</t>
    </r>
  </si>
  <si>
    <r>
      <t xml:space="preserve">For Medi-Cal Manged Care reporting, the Commercial HMO/POS and Medicare Advantage Enrollment is always zero (0), the Product must always be "MC", and there must be </t>
    </r>
    <r>
      <rPr>
        <sz val="10"/>
        <color rgb="FF0000FF"/>
        <rFont val="Arial"/>
        <family val="2"/>
      </rPr>
      <t>303</t>
    </r>
    <r>
      <rPr>
        <sz val="10"/>
        <rFont val="Arial"/>
        <family val="2"/>
      </rPr>
      <t xml:space="preserve"> clinical measure IDs for the Medi-Cal Manged Care product.</t>
    </r>
  </si>
  <si>
    <t xml:space="preserve">The denominator is the sum of the two COL age denominators (COL4649 and COL5075). The numerator is the sum of the two COL age numerators (COL4649 and COL5075). </t>
  </si>
  <si>
    <r>
      <t xml:space="preserve">For Medicare Advantage reporting, the Commercial HMO/POS and Medi-Cal Managed Care enrollment is always zero (0), the Product must always be "M", and there must be </t>
    </r>
    <r>
      <rPr>
        <sz val="10"/>
        <color rgb="FF0000FF"/>
        <rFont val="Arial"/>
        <family val="2"/>
      </rPr>
      <t xml:space="preserve">125 </t>
    </r>
    <r>
      <rPr>
        <sz val="10"/>
        <rFont val="Arial"/>
        <family val="2"/>
      </rPr>
      <t>clinical measure IDs for the Medicare Advantage product.</t>
    </r>
  </si>
  <si>
    <t>Count of Detail Records (DTL) that are being reported for the entire file. Should be the number of unique measure IDs each product line multipled by the number of POs the Health Plan is reporting for. See tab (4) for more information.</t>
  </si>
  <si>
    <r>
      <t xml:space="preserve">Must be entered by the Health Plan. Indicates the measure's rate/result </t>
    </r>
    <r>
      <rPr>
        <b/>
        <sz val="10"/>
        <rFont val="Arial"/>
        <family val="2"/>
      </rPr>
      <t xml:space="preserve">IS </t>
    </r>
    <r>
      <rPr>
        <sz val="10"/>
        <rFont val="Arial"/>
        <family val="2"/>
      </rPr>
      <t>audited and reportable. When submitted to the auditor, the auditor will then confirm or change the Health Plan's audited designation. (Must be Y for all non-testing measures).</t>
    </r>
  </si>
  <si>
    <t xml:space="preserve">
</t>
  </si>
  <si>
    <t xml:space="preserve">The denominator is the sum of the two PPC_POS_SOR denominators (PPC_POS_SORD and PPC_POS_SORI). The numerator is the sum of the two PPC_POS_SOR numerators (PPC_POS_SORD and PPC_POS_SORI). </t>
  </si>
  <si>
    <t>Controlling High Blood Pressure &lt;140/90 mm Hg: Ages 18-85 years, Not Hispanic/Latino, Total Rate Direct and Indirect Data</t>
  </si>
  <si>
    <t>Hemoglobin A1c Control for Patients With Diabetes: HbA1c Control &lt; 8.0%, Not Hispanic/Latino, Total Rate Direct and Indirect Data</t>
  </si>
  <si>
    <t>Prenatal and Postpartum Care: Timeliness of Prenatal Care, Not Hispanic/Latino, Total Rate Direct and Indirect Data</t>
  </si>
  <si>
    <t>Prenatal and Postpartum Care: Postpartum Care, Not Hispanic/Latino, Total Rate Direct and Indirect Data</t>
  </si>
  <si>
    <t xml:space="preserve">The denominator is the sum of the two PPC_TPRE_SOR denominators (PPC_TPRE_SORD and PPC_TPRE_SORI). The numerator is the sum of the two PPC_TPRE_SOR numerators (PPC_TPRE_SORD and PPC_TPRE_SORI). </t>
  </si>
  <si>
    <r>
      <t xml:space="preserve">TEST File Name: </t>
    </r>
    <r>
      <rPr>
        <sz val="10"/>
        <color rgb="FF0000FF"/>
        <rFont val="Arial"/>
        <family val="2"/>
      </rPr>
      <t>TAMP2023</t>
    </r>
    <r>
      <rPr>
        <i/>
        <sz val="10"/>
        <color rgb="FF0000FF"/>
        <rFont val="Arial"/>
        <family val="2"/>
      </rPr>
      <t>UNIQUEID</t>
    </r>
    <r>
      <rPr>
        <sz val="10"/>
        <color rgb="FF0000FF"/>
        <rFont val="Arial"/>
        <family val="2"/>
      </rPr>
      <t>.CSV</t>
    </r>
    <r>
      <rPr>
        <sz val="10"/>
        <rFont val="Arial"/>
        <family val="2"/>
      </rPr>
      <t xml:space="preserve"> (See Health Plan ID Table for </t>
    </r>
    <r>
      <rPr>
        <i/>
        <sz val="10"/>
        <rFont val="Arial"/>
        <family val="2"/>
      </rPr>
      <t>UNIQUEID</t>
    </r>
    <r>
      <rPr>
        <sz val="10"/>
        <rFont val="Arial"/>
        <family val="2"/>
      </rPr>
      <t xml:space="preserve"> in tab (1))</t>
    </r>
  </si>
  <si>
    <r>
      <rPr>
        <sz val="10"/>
        <color rgb="FF0000FF"/>
        <rFont val="Arial"/>
        <family val="2"/>
      </rPr>
      <t xml:space="preserve">Measure Certification </t>
    </r>
    <r>
      <rPr>
        <sz val="10"/>
        <color rgb="FF000000"/>
        <rFont val="Arial"/>
        <family val="2"/>
      </rPr>
      <t>ID</t>
    </r>
  </si>
  <si>
    <t>The unique ID of the NCQA-certified vendor or the unique ID assigned to Health Plans who contract directly with NCQA and certify their measure logic using NCQA's automated source code review (ASCR) program.</t>
  </si>
  <si>
    <r>
      <t xml:space="preserve">Measure </t>
    </r>
    <r>
      <rPr>
        <sz val="10"/>
        <color rgb="FF0000FF"/>
        <rFont val="Arial"/>
        <family val="2"/>
      </rPr>
      <t>Certification</t>
    </r>
    <r>
      <rPr>
        <sz val="10"/>
        <color rgb="FF000000"/>
        <rFont val="Arial"/>
        <family val="2"/>
      </rPr>
      <t xml:space="preserve"> Version ID</t>
    </r>
  </si>
  <si>
    <r>
      <t>List of IDs for Clinical Measures (</t>
    </r>
    <r>
      <rPr>
        <sz val="10"/>
        <color rgb="FF0000FF"/>
        <rFont val="Arial"/>
        <family val="2"/>
      </rPr>
      <t xml:space="preserve">304 </t>
    </r>
    <r>
      <rPr>
        <sz val="10"/>
        <rFont val="Arial"/>
        <family val="2"/>
      </rPr>
      <t>Measure IDs total)</t>
    </r>
  </si>
  <si>
    <r>
      <t>Colorectal Cancer Screening</t>
    </r>
    <r>
      <rPr>
        <sz val="10"/>
        <color rgb="FF0000FF"/>
        <rFont val="Arial"/>
        <family val="2"/>
      </rPr>
      <t>: Total Rate Ages 46-75 years, Total Rate</t>
    </r>
  </si>
  <si>
    <t>Hemoglobin A1c Control for Patients With Diabetes: HbA1c Poor Control &gt; 9.0%, White, Direct Data</t>
  </si>
  <si>
    <t>Hemoglobin A1c Control for Patients With Diabetes: HbA1c Poor Control &gt; 9.0%, White, Indirect Data</t>
  </si>
  <si>
    <t>Hemoglobin A1c Control for Patients With Diabetes: HbA1c Poor Control &gt; 9.0%, White, Total Rate Direct and Indirect Data</t>
  </si>
  <si>
    <t>Hemoglobin A1c Control for Patients With Diabetes: HbA1c Poor Control &gt; 9.0%, Black or African American, Direct Data</t>
  </si>
  <si>
    <t>Hemoglobin A1c Control for Patients With Diabetes: HbA1c Poor Control &gt; 9.0%, Black or African American, Indirect Data</t>
  </si>
  <si>
    <t>Hemoglobin A1c Control for Patients With Diabetes: HbA1c Poor Control &gt; 9.0%, Black or African American, Total Rate Direct and Indirect Data</t>
  </si>
  <si>
    <t>Hemoglobin A1c Control for Patients With Diabetes: HbA1c Poor Control &gt; 9.0%, American Indian and Alaska Native, Direct Data</t>
  </si>
  <si>
    <t>Hemoglobin A1c Control for Patients With Diabetes: HbA1c Poor Control &gt; 9.0%, American Indian and Alaska Native, Indirect Data</t>
  </si>
  <si>
    <t>Hemoglobin A1c Control for Patients With Diabetes: HbA1c Poor Control &gt; 9.0%, American Indian and Alaska Native, Total Rate Direct and Indirect Data</t>
  </si>
  <si>
    <t>Hemoglobin A1c Control for Patients With Diabetes: HbA1c Poor Control &gt; 9.0%, Asian, Direct Data</t>
  </si>
  <si>
    <t>Hemoglobin A1c Control for Patients With Diabetes: HbA1c Poor Control &gt; 9.0%, Asian, Indirect Data</t>
  </si>
  <si>
    <t>Hemoglobin A1c Control for Patients With Diabetes: HbA1c Poor Control &gt; 9.0%, Asian, Total Rate Direct and Indirect Data</t>
  </si>
  <si>
    <t>Hemoglobin A1c Control for Patients With Diabetes: HbA1c Poor Control &gt; 9.0%, Native Hawaiian and Other Pacific Islander, Direct Data</t>
  </si>
  <si>
    <t>Hemoglobin A1c Control for Patients With Diabetes: HbA1c Poor Control &gt; 9.0%, Native Hawaiian and Other Pacific Islander, Indirect Data</t>
  </si>
  <si>
    <t>Hemoglobin A1c Control for Patients With Diabetes: HbA1c Poor Control &gt; 9.0%, Native Hawaiian and Other Pacific Islander, Total Rate Direct and Indirect Data</t>
  </si>
  <si>
    <t>Hemoglobin A1c Control for Patients With Diabetes: HbA1c Poor Control &gt; 9.0%, Some Other Race, Direct Data</t>
  </si>
  <si>
    <t>Hemoglobin A1c Control for Patients With Diabetes: HbA1c Poor Control &gt; 9.0%, Some Other Race, Indirect Data</t>
  </si>
  <si>
    <t>Hemoglobin A1c Control for Patients With Diabetes: HbA1c Poor Control &gt; 9.0%, Some Other Race, Total Rate Direct and Indirect Data</t>
  </si>
  <si>
    <t>Hemoglobin A1c Control for Patients With Diabetes: HbA1c Poor Control &gt; 9.0%, Two or More Races, Direct Data</t>
  </si>
  <si>
    <t>Hemoglobin A1c Control for Patients With Diabetes: HbA1c Poor Control &gt; 9.0%, Two or More Races, Indirect Data</t>
  </si>
  <si>
    <t>Hemoglobin A1c Control for Patients With Diabetes: HbA1c Poor Control &gt; 9.0%, Two or More Races, Total Rate Direct and Indirect Data</t>
  </si>
  <si>
    <t>Hemoglobin A1c Control for Patients With Diabetes: HbA1c Poor Control &gt; 9.0%, Asked but No Answer - Race, Direct Data</t>
  </si>
  <si>
    <t>Hemoglobin A1c Control for Patients With Diabetes: HbA1c Poor Control &gt; 9.0%, Unknown - Race, Indirect Data</t>
  </si>
  <si>
    <t>Hemoglobin A1c Control for Patients With Diabetes: HbA1c Poor Control &gt; 9.0%, Total Rate All Race Categories</t>
  </si>
  <si>
    <t>Hemoglobin A1c Control for Patients With Diabetes: HbA1c Poor Control &gt; 9.0%, Hispanic/Latino, Direct Data</t>
  </si>
  <si>
    <t>Hemoglobin A1c Control for Patients With Diabetes: HbA1c Poor Control&gt; 9.0%, Hispanic/Latino, Indirect Data</t>
  </si>
  <si>
    <t>Hemoglobin A1c Control for Patients With Diabetes: HbA1c Poor Control &gt; 9.0%, Hispanic/Latino, Total Rate Direct and Indirect Data</t>
  </si>
  <si>
    <t>Hemoglobin A1c Control for Patients With Diabetes: HbA1c Poor Control &gt; 9.0%, Not Hispanic/Latino, Direct Data</t>
  </si>
  <si>
    <t>Hemoglobin A1c Control for Patients With Diabetes: HbA1c Poor Control &gt; 9.0%, Not Hispanic/Latino, Indirect Data</t>
  </si>
  <si>
    <t>Hemoglobin A1c Control for Patients With Diabetes: HbA1c Poor Control &gt; 9.0%, Not Hispanic/Latino, Total Rate Direct and Indirect Data</t>
  </si>
  <si>
    <t>Hemoglobin A1c Control for Patients With Diabetes: HbA1c Poor Control &gt; 9.0%, Asked but No Answer - Ethnicity, Direct Data</t>
  </si>
  <si>
    <t>Hemoglobin A1c Control for Patients With Diabetes: HbA1c Poor Control &gt; 9.0%, Unknown - Ethnicity, Indirect Data</t>
  </si>
  <si>
    <t>Hemoglobin A1c Control for Patients With Diabetes: HbA1c Poor Control &gt; 9.0%, Total Rate All Ethnicity Categories</t>
  </si>
  <si>
    <t>WCV_BAAD</t>
  </si>
  <si>
    <r>
      <t>Child and Adolescent Well-Care Visits: Total Rate Ages 3-21 years</t>
    </r>
    <r>
      <rPr>
        <sz val="10"/>
        <color rgb="FF0000FF"/>
        <rFont val="Arial"/>
        <family val="2"/>
      </rPr>
      <t>, Total Rate</t>
    </r>
  </si>
  <si>
    <r>
      <t xml:space="preserve">Measure </t>
    </r>
    <r>
      <rPr>
        <sz val="10"/>
        <color rgb="FF0000FF"/>
        <rFont val="Arial"/>
        <family val="2"/>
      </rPr>
      <t xml:space="preserve">Certification </t>
    </r>
    <r>
      <rPr>
        <sz val="10"/>
        <rFont val="Arial"/>
        <family val="2"/>
      </rPr>
      <t>Version ID</t>
    </r>
  </si>
  <si>
    <r>
      <t>Measure</t>
    </r>
    <r>
      <rPr>
        <sz val="10"/>
        <color rgb="FF0000FF"/>
        <rFont val="Arial"/>
        <family val="2"/>
      </rPr>
      <t xml:space="preserve"> Certification</t>
    </r>
    <r>
      <rPr>
        <sz val="10"/>
        <rFont val="Arial"/>
        <family val="2"/>
      </rPr>
      <t xml:space="preserve"> Version ID</t>
    </r>
  </si>
  <si>
    <r>
      <t xml:space="preserve">Must be entered by the Health Plan. Indicates that the measure's rate/result </t>
    </r>
    <r>
      <rPr>
        <b/>
        <sz val="10"/>
        <color rgb="FF0000FF"/>
        <rFont val="Arial"/>
        <family val="2"/>
      </rPr>
      <t>IS NOT</t>
    </r>
    <r>
      <rPr>
        <sz val="10"/>
        <color rgb="FF0000FF"/>
        <rFont val="Arial"/>
        <family val="2"/>
      </rPr>
      <t xml:space="preserve"> audited. (May </t>
    </r>
    <r>
      <rPr>
        <b/>
        <u/>
        <sz val="10"/>
        <color rgb="FF0000FF"/>
        <rFont val="Arial"/>
        <family val="2"/>
      </rPr>
      <t>only</t>
    </r>
    <r>
      <rPr>
        <sz val="10"/>
        <color rgb="FF0000FF"/>
        <rFont val="Arial"/>
        <family val="2"/>
      </rPr>
      <t xml:space="preserve"> be used for testing measures).</t>
    </r>
  </si>
  <si>
    <t>The denominator is the sum of the two COL_HL denominators (COL_HLD and COL_HLI). The numerator is the sum of the two COL_HL numerators (COL_HLD and COL_HLI).</t>
  </si>
  <si>
    <t>Must be completed by the Health Plan as Y = Measure Certified or N = Measure Not Certified. Must be Y except for testing measures.</t>
  </si>
  <si>
    <t>Audited should always be Y, with the exception for testing measures (no audit required).</t>
  </si>
  <si>
    <t xml:space="preserve">
</t>
  </si>
  <si>
    <t>Chlamydia Screening: Ages 16-20 years</t>
  </si>
  <si>
    <t>Chlamydia Screening: Ages 21-24 years</t>
  </si>
  <si>
    <r>
      <t>The denominator is the sum of the three WCV</t>
    </r>
    <r>
      <rPr>
        <sz val="10"/>
        <color rgb="FF0000FF"/>
        <rFont val="Arial"/>
        <family val="2"/>
      </rPr>
      <t xml:space="preserve"> age</t>
    </r>
    <r>
      <rPr>
        <sz val="10"/>
        <rFont val="Arial"/>
        <family val="2"/>
      </rPr>
      <t xml:space="preserve"> denominators (WCV311, WCV1217 </t>
    </r>
    <r>
      <rPr>
        <sz val="10"/>
        <color rgb="FF0000FF"/>
        <rFont val="Arial"/>
        <family val="2"/>
      </rPr>
      <t>and</t>
    </r>
    <r>
      <rPr>
        <sz val="10"/>
        <rFont val="Arial"/>
        <family val="2"/>
      </rPr>
      <t xml:space="preserve"> WCV1821)</t>
    </r>
    <r>
      <rPr>
        <sz val="10"/>
        <color rgb="FF0000FF"/>
        <rFont val="Arial"/>
        <family val="2"/>
      </rPr>
      <t xml:space="preserve">. </t>
    </r>
    <r>
      <rPr>
        <sz val="10"/>
        <rFont val="Arial"/>
        <family val="2"/>
      </rPr>
      <t xml:space="preserve">The numerator is the sum of the three WCV </t>
    </r>
    <r>
      <rPr>
        <sz val="10"/>
        <color rgb="FF0000FF"/>
        <rFont val="Arial"/>
        <family val="2"/>
      </rPr>
      <t xml:space="preserve">age </t>
    </r>
    <r>
      <rPr>
        <sz val="10"/>
        <rFont val="Arial"/>
        <family val="2"/>
      </rPr>
      <t xml:space="preserve">numerators (WCV311, WCV1217 </t>
    </r>
    <r>
      <rPr>
        <sz val="10"/>
        <color rgb="FF0000FF"/>
        <rFont val="Arial"/>
        <family val="2"/>
      </rPr>
      <t>and</t>
    </r>
    <r>
      <rPr>
        <sz val="10"/>
        <rFont val="Arial"/>
        <family val="2"/>
      </rPr>
      <t xml:space="preserve"> WCV1821)</t>
    </r>
    <r>
      <rPr>
        <sz val="10"/>
        <color rgb="FF0000FF"/>
        <rFont val="Arial"/>
        <family val="2"/>
      </rPr>
      <t>.</t>
    </r>
  </si>
  <si>
    <t>CBP_WD</t>
  </si>
  <si>
    <t>CBP_WI</t>
  </si>
  <si>
    <t>CBP_WOVR</t>
  </si>
  <si>
    <t>CBP_BAAD</t>
  </si>
  <si>
    <t>CBP_BAAI</t>
  </si>
  <si>
    <t>CBP_BAAOVR</t>
  </si>
  <si>
    <t>CBP_AIAND</t>
  </si>
  <si>
    <t>CBP_AIANI</t>
  </si>
  <si>
    <t>CBP_AIANOVR</t>
  </si>
  <si>
    <t>CBP_AD</t>
  </si>
  <si>
    <t>CBP_AI</t>
  </si>
  <si>
    <t>CBP_AOVR</t>
  </si>
  <si>
    <t>CBP_NHOPID</t>
  </si>
  <si>
    <t>CBP_NHOPII</t>
  </si>
  <si>
    <t>CBP_NHOPIOVR</t>
  </si>
  <si>
    <t>CBP_SORI</t>
  </si>
  <si>
    <t>CBP_SOROVR</t>
  </si>
  <si>
    <t>CBP_TMRD</t>
  </si>
  <si>
    <t>CBP_TMRI</t>
  </si>
  <si>
    <t>CBP_TMROVR</t>
  </si>
  <si>
    <t>CBP_RANAD</t>
  </si>
  <si>
    <t>CBP_RUI</t>
  </si>
  <si>
    <t>CBP_RACEOVR</t>
  </si>
  <si>
    <t>CBP_HLD</t>
  </si>
  <si>
    <t>CBP_HLI</t>
  </si>
  <si>
    <t>CBP_HLOVR</t>
  </si>
  <si>
    <t>CBP_NHLD</t>
  </si>
  <si>
    <t>CBP_NHLI</t>
  </si>
  <si>
    <t>CBP_NHLOVR</t>
  </si>
  <si>
    <t>CBP_EANAD</t>
  </si>
  <si>
    <t>CBP_EUI</t>
  </si>
  <si>
    <t>CBP_ETHOVR</t>
  </si>
  <si>
    <t>Asthma Medication Ratio: Ages 5-11 years</t>
  </si>
  <si>
    <t>Avoidance of Antibiotic Treatment for Bronchitis/Bronchiolitis: Ages 3 months -17 years</t>
  </si>
  <si>
    <r>
      <rPr>
        <sz val="10"/>
        <color rgb="FF0000FF"/>
        <rFont val="Arial"/>
        <family val="2"/>
      </rPr>
      <t>AMP PO</t>
    </r>
    <r>
      <rPr>
        <sz val="10"/>
        <color rgb="FFFF0000"/>
        <rFont val="Arial"/>
        <family val="2"/>
      </rPr>
      <t xml:space="preserve"> </t>
    </r>
    <r>
      <rPr>
        <sz val="10"/>
        <rFont val="Arial"/>
        <family val="2"/>
      </rPr>
      <t xml:space="preserve">ID - </t>
    </r>
    <r>
      <rPr>
        <sz val="10"/>
        <color rgb="FF0000FF"/>
        <rFont val="Arial"/>
        <family val="2"/>
      </rPr>
      <t>First 5 digits</t>
    </r>
  </si>
  <si>
    <r>
      <t>Unique ID per Physician Organization (PO). Supplied by IHA.</t>
    </r>
    <r>
      <rPr>
        <sz val="10"/>
        <color rgb="FF0000FF"/>
        <rFont val="Arial"/>
        <family val="2"/>
      </rPr>
      <t xml:space="preserve"> First</t>
    </r>
    <r>
      <rPr>
        <sz val="10"/>
        <color rgb="FFFF0000"/>
        <rFont val="Arial"/>
        <family val="2"/>
      </rPr>
      <t xml:space="preserve"> </t>
    </r>
    <r>
      <rPr>
        <sz val="10"/>
        <rFont val="Arial"/>
        <family val="2"/>
      </rPr>
      <t xml:space="preserve">five (5) digits </t>
    </r>
    <r>
      <rPr>
        <sz val="10"/>
        <color rgb="FF0000FF"/>
        <rFont val="Arial"/>
        <family val="2"/>
      </rPr>
      <t>of ID</t>
    </r>
    <r>
      <rPr>
        <sz val="10"/>
        <rFont val="Arial"/>
        <family val="2"/>
      </rPr>
      <t>.</t>
    </r>
  </si>
  <si>
    <t>AMP PO ID - Last 2 digits</t>
  </si>
  <si>
    <t>Colorectal Cancer Screening: Total Rate Ages 46-75 Years, White, Direct Data</t>
  </si>
  <si>
    <t>Colorectal Cancer Screening, Total Rate Ages 46-75 Years, White, Indirect Data</t>
  </si>
  <si>
    <t>Colorectal Cancer Screening, Total Rate Ages 46-75 Years, White, Total Rate Direct and Indirect Data</t>
  </si>
  <si>
    <t>Colorectal Cancer Screening, Total Rate Ages 46-75 Years, Black or African American, Direct Data</t>
  </si>
  <si>
    <t>Colorectal Cancer Screening, Total Rate Ages 46-75 Years, Black or African American, Indirect Data</t>
  </si>
  <si>
    <t>Colorectal Cancer Screening, Total Rate Ages 46-75 Years, Black or African American, Total Rate Direct and Indirect Data</t>
  </si>
  <si>
    <t>Colorectal Cancer Screening, Total Rate Ages 46-75 Years, American Indian and Alaska Native, Direct Data</t>
  </si>
  <si>
    <t>Colorectal Cancer Screening, Total Rate Ages 46-75 Years, American Indian and Alaska Native, Indirect Data</t>
  </si>
  <si>
    <t>Colorectal Cancer Screening, Total Rate Ages 46-75 Years, American Indian and Alaska Native, Total Rate Direct and Indirect Data</t>
  </si>
  <si>
    <t>Colorectal Cancer Screening, Total Rate Ages 46-75 Years, Asian, Direct Data</t>
  </si>
  <si>
    <t>Colorectal Cancer Screening, Total Rate Ages 46-75 Years, Asian, Indirect Data</t>
  </si>
  <si>
    <t>Colorectal Cancer Screening, Total Rate Ages 46-75 Years, Asian, Total Rate Direct and Indirect Data</t>
  </si>
  <si>
    <t>Colorectal Cancer Screening, Total Rate Ages 46-75 Years, Native Hawaiian and Other Pacific Islander, Direct Data</t>
  </si>
  <si>
    <t>Colorectal Cancer Screening, Total Rate Ages 46-75 Years, Native Hawaiian and Other Pacific Islander, Indirect Data</t>
  </si>
  <si>
    <t>Colorectal Cancer Screening, Total Rate Ages 46-75 Years, Native Hawaiian and Other Pacific Islander, Total Rate Direct and Indirect Data</t>
  </si>
  <si>
    <t>Colorectal Cancer Screening, Total Rate Ages 46-75 Years, Some Other Race, Direct Data</t>
  </si>
  <si>
    <t>Colorectal Cancer Screening, Total Rate Ages 46-75 Years, Some Other Race, Indirect Data</t>
  </si>
  <si>
    <t>Colorectal Cancer Screening, Total Rate Ages 46-75 Years, Some Other Race, Total Rate Direct and Indirect Data</t>
  </si>
  <si>
    <t>Colorectal Cancer Screening, Total Rate Ages 46-75 Years, Two or More Races, Direct Data</t>
  </si>
  <si>
    <t>Colorectal Cancer Screening, Total Rate Ages 46-75 Years, Two or More Races, Indirect Data</t>
  </si>
  <si>
    <t>Colorectal Cancer Screening, Total Rate Ages 46-75 Years, Two or More Races, Total Rate Direct and Indirect Data</t>
  </si>
  <si>
    <t>Colorectal Cancer Screening, Total Rate Ages 46-75 Years, Asked but No Answer - Race, Direct Data</t>
  </si>
  <si>
    <t>Colorectal Cancer Screening, Total Rate Ages 46-75 Years, Unknown - Race, Indirect Data</t>
  </si>
  <si>
    <t>Colorectal Cancer Screening, Total Rate Ages 46-75 Years, Total Rate All Race Categories</t>
  </si>
  <si>
    <t>Colorectal Cancer Screening, Total Rate Ages 46-75 Years, Hispanic/Latino, Direct Data</t>
  </si>
  <si>
    <t>Colorectal Cancer Screening, Total Rate Ages 46-75 Years, Hispanic/Latino, Indirect Data</t>
  </si>
  <si>
    <t>Colorectal Cancer Screening, Total Rate Ages 46-75 Years, Hispanic/Latino, Total Rate Direct and Indirect Data</t>
  </si>
  <si>
    <t>Colorectal Cancer Screening, Total Rate Ages 46-75 Years, Not Hispanic/Latino, Direct Data</t>
  </si>
  <si>
    <t>Colorectal Cancer Screening, Total Rate Ages 46-75 Years, Not Hispanic/Latino, Indirect Data</t>
  </si>
  <si>
    <t>Colorectal Cancer Screening, Total Rate Ages 46-75 Years, Not Hispanic/Latino, Total Rate Direct and Indirect Data</t>
  </si>
  <si>
    <t>Colorectal Cancer Screening, Total Rate Ages 46-75 Years, Asked but No Answer - Ethnicity, Direct Data</t>
  </si>
  <si>
    <t>Colorectal Cancer Screening, Total Rate Ages 46-75 Years, Unknown - Ethnicity, Indirect Data</t>
  </si>
  <si>
    <t>Colorectal Cancer Screening, Total Rate Ages 46-75 Years, Total Rate All Ethnicity Categories</t>
  </si>
  <si>
    <t>Child and Adolescent Well-Care Visits, Total Rate Ages 3-21 years, White, Direct Data</t>
  </si>
  <si>
    <t>Child and Adolescent Well-Care Visits, Total Rate Ages 3-21 years, White, Indirect Data</t>
  </si>
  <si>
    <t>Child and Adolescent Well-Care Visits, Total Rate Ages 3-21 years, White, Total Rate Direct and Indirect Data</t>
  </si>
  <si>
    <t>Child and Adolescent Well-Care Visits, Total Rate Ages 3-21 years, Black or African American, Direct Data</t>
  </si>
  <si>
    <t>Child and Adolescent Well-Care Visits, Total Rate Ages 3-21 years, Black or African American, Indirect Data</t>
  </si>
  <si>
    <t>Child and Adolescent Well-Care Visits, Total Rate Ages 3-21 years, Black or African American, Total Rate Direct and Indirect Data</t>
  </si>
  <si>
    <t>Child and Adolescent Well-Care Visits, Total Rate Ages 3-21 years, American Indian and Alaska Native, Direct Data</t>
  </si>
  <si>
    <t>Child and Adolescent Well-Care Visits, Total Rate Ages 3-21 years, American Indian and Alaska Native, Indirect Data</t>
  </si>
  <si>
    <t>Child and Adolescent Well-Care Visits, Total Rate Ages 3-21 years, American Indian and Alaska Native, Total Rate Direct and Indirect Data</t>
  </si>
  <si>
    <t>Child and Adolescent Well-Care Visits, Total Rate Ages 3-21 years, Asian, Direct Data</t>
  </si>
  <si>
    <t>Child and Adolescent Well-Care Visits, Total Rate Ages 3-21 years, Asian, Indirect Data</t>
  </si>
  <si>
    <t>Child and Adolescent Well-Care Visits, Total Rate Ages 3-21 years, Asian, Total Rate Direct and Indirect Data</t>
  </si>
  <si>
    <t>Child and Adolescent Well-Care Visits, Total Rate Ages 3-21 years, Native Hawaiian and Other Pacific Islander, Direct Data</t>
  </si>
  <si>
    <t>Child and Adolescent Well-Care Visits, Total Rate Ages 3-21 years, Native Hawaiian and Other Pacific Islander, Indirect Data</t>
  </si>
  <si>
    <t>Child and Adolescent Well-Care Visits, Total Rate Ages 3-21 years, Native Hawaiian and Other Pacific Islander, Total Rate Direct and Indirect Data</t>
  </si>
  <si>
    <t>Child and Adolescent Well-Care Visits, Total Rate Ages 3-21 years, Some Other Race, Direct Data</t>
  </si>
  <si>
    <t>Child and Adolescent Well-Care Visits, Total Rate Ages 3-21 years, Some Other Race, Indirect Data</t>
  </si>
  <si>
    <t>Child and Adolescent Well-Care Visits, Total Rate Ages 3-21 years, Some Other Race, Total Rate Direct and Indirect Data</t>
  </si>
  <si>
    <t>Child and Adolescent Well-Care Visits, Total Rate Ages 3-21 years, Two or More Races, Direct Data</t>
  </si>
  <si>
    <t>Child and Adolescent Well-Care Visits, Total Rate Ages 3-21 years, Two or More Races, Indirect Data</t>
  </si>
  <si>
    <t>Child and Adolescent Well-Care Visits, Total Rate Ages 3-21 years, Two or More Races, Total Rate Direct and Indirect Data</t>
  </si>
  <si>
    <t>Child and Adolescent Well-Care Visits, Total Rate Ages 3-21 years, Asked but No Answer - Race, Direct Data</t>
  </si>
  <si>
    <t>Child and Adolescent Well-Care Visits, Total Rate Ages 3-21 years, Unknown - Race, Indirect Data</t>
  </si>
  <si>
    <t>Child and Adolescent Well-Care Visits, Total Rate Ages 3-21 years, Total Rate All Race Categories</t>
  </si>
  <si>
    <t>Child and Adolescent Well-Care Visits, Total Rate Ages 3-21 years, Hispanic/Latino, Direct Data</t>
  </si>
  <si>
    <t>Child and Adolescent Well-Care Visits, Total Rate Ages 3-21 years, Hispanic/Latino, Indirect Data</t>
  </si>
  <si>
    <t>Child and Adolescent Well-Care Visits, Total Rate Ages 3-21 years, Hispanic/Latino, Total Rate Direct and Indirect Data</t>
  </si>
  <si>
    <t>Child and Adolescent Well-Care Visits, Total Rate Ages 3-21 years, Not Hispanic/Latino, Direct Data</t>
  </si>
  <si>
    <t>Child and Adolescent Well-Care Visits, Total Rate Ages 3-21 years, Not Hispanic/Latino, Indirect Data</t>
  </si>
  <si>
    <t>Child and Adolescent Well-Care Visits, Total Rate Ages 3-21 years, Not Hispanic/Latino, Total Rate Direct and Indirect Data</t>
  </si>
  <si>
    <t>Child and Adolescent Well-Care Visits, Total Rate Ages 3-21 years, Asked but No Answer - Ethnicity, Direct Data</t>
  </si>
  <si>
    <t>Child and Adolescent Well-Care Visits, Total Rate Ages 3-21 years, Unknown - Ethnicity, Indirect Data</t>
  </si>
  <si>
    <t>Child and Adolescent Well-Care Visits, Total Rate Ages 3-21 years, Total Rate All Ethnicity Categories</t>
  </si>
  <si>
    <r>
      <t>AMP</t>
    </r>
    <r>
      <rPr>
        <sz val="10"/>
        <color rgb="FF0000FF"/>
        <rFont val="Arial"/>
        <family val="2"/>
      </rPr>
      <t xml:space="preserve"> PO</t>
    </r>
    <r>
      <rPr>
        <sz val="10"/>
        <color rgb="FFFF0000"/>
        <rFont val="Arial"/>
        <family val="2"/>
      </rPr>
      <t xml:space="preserve"> </t>
    </r>
    <r>
      <rPr>
        <sz val="10"/>
        <rFont val="Arial"/>
        <family val="2"/>
      </rPr>
      <t>ID</t>
    </r>
    <r>
      <rPr>
        <sz val="10"/>
        <color rgb="FF0000FF"/>
        <rFont val="Arial"/>
        <family val="2"/>
      </rPr>
      <t xml:space="preserve"> - First 5 digits</t>
    </r>
  </si>
  <si>
    <r>
      <rPr>
        <sz val="10"/>
        <color rgb="FF0000FF"/>
        <rFont val="Arial"/>
        <family val="2"/>
      </rPr>
      <t>AMP PO</t>
    </r>
    <r>
      <rPr>
        <sz val="10"/>
        <color rgb="FFFF0000"/>
        <rFont val="Arial"/>
        <family val="2"/>
      </rPr>
      <t xml:space="preserve"> </t>
    </r>
    <r>
      <rPr>
        <sz val="10"/>
        <rFont val="Arial"/>
        <family val="2"/>
      </rPr>
      <t>ID</t>
    </r>
    <r>
      <rPr>
        <sz val="10"/>
        <color rgb="FF0000FF"/>
        <rFont val="Arial"/>
        <family val="2"/>
      </rPr>
      <t xml:space="preserve"> - Last 2 digits</t>
    </r>
  </si>
  <si>
    <r>
      <rPr>
        <sz val="10"/>
        <color rgb="FF0000FF"/>
        <rFont val="Arial"/>
        <family val="2"/>
      </rPr>
      <t>AMP PO</t>
    </r>
    <r>
      <rPr>
        <strike/>
        <sz val="10"/>
        <rFont val="Arial"/>
        <family val="2"/>
      </rPr>
      <t xml:space="preserve"> </t>
    </r>
    <r>
      <rPr>
        <sz val="10"/>
        <rFont val="Arial"/>
        <family val="2"/>
      </rPr>
      <t>ID</t>
    </r>
    <r>
      <rPr>
        <sz val="10"/>
        <color rgb="FFFF0000"/>
        <rFont val="Arial"/>
        <family val="2"/>
      </rPr>
      <t xml:space="preserve"> </t>
    </r>
    <r>
      <rPr>
        <sz val="10"/>
        <color rgb="FF0000FF"/>
        <rFont val="Arial"/>
        <family val="2"/>
      </rPr>
      <t>- First 5 digits</t>
    </r>
  </si>
  <si>
    <r>
      <rPr>
        <sz val="10"/>
        <color rgb="FF0000FF"/>
        <rFont val="Arial"/>
        <family val="2"/>
      </rPr>
      <t xml:space="preserve">AMP PO </t>
    </r>
    <r>
      <rPr>
        <sz val="10"/>
        <rFont val="Arial"/>
        <family val="2"/>
      </rPr>
      <t>ID</t>
    </r>
    <r>
      <rPr>
        <sz val="10"/>
        <color rgb="FFFF0000"/>
        <rFont val="Arial"/>
        <family val="2"/>
      </rPr>
      <t xml:space="preserve"> </t>
    </r>
    <r>
      <rPr>
        <sz val="10"/>
        <color rgb="FF0000FF"/>
        <rFont val="Arial"/>
        <family val="2"/>
      </rPr>
      <t>- Last 2 digits</t>
    </r>
  </si>
  <si>
    <r>
      <rPr>
        <sz val="10"/>
        <color rgb="FF0000FF"/>
        <rFont val="Arial"/>
        <family val="2"/>
      </rPr>
      <t>AMP PO</t>
    </r>
    <r>
      <rPr>
        <sz val="10"/>
        <color rgb="FFFF0000"/>
        <rFont val="Arial"/>
        <family val="2"/>
      </rPr>
      <t xml:space="preserve"> </t>
    </r>
    <r>
      <rPr>
        <sz val="10"/>
        <rFont val="Arial"/>
        <family val="2"/>
      </rPr>
      <t xml:space="preserve">ID - </t>
    </r>
    <r>
      <rPr>
        <sz val="10"/>
        <color rgb="FF0000FF"/>
        <rFont val="Arial"/>
        <family val="2"/>
      </rPr>
      <t>Last 2 digits</t>
    </r>
  </si>
  <si>
    <t>The denominator is the sum of the two CBP_BAA denominators (CBP_BAAD and CBP_BAAI). The numerator is the sum of the two CBP_BAA numerators (CBP_BAAD and CBP_BAAI).</t>
  </si>
  <si>
    <t>The denominator is the sum of the two CBP_AIAN denominators (CBP_AIAND and CBP_AIANI). The numerator is the sum of the two CBP_AIAN numerators (CBP_AIAND and CBP_AIANI).</t>
  </si>
  <si>
    <t>The denominator is the sum of the two CBP_A denominators (CBP_AD and CBP_AI). The numerator is the sum of the two CBP_A numerators (CBP_AD and CBP_AI).</t>
  </si>
  <si>
    <t>The denominator is the sum of the two CBP_NHOPI denominators (CBP_NHOPID and CBP_NHOPII). The numerator is the sum of the two CBP_NHOPI numerators (CBP_NHOPID and CBP_NHOPII).</t>
  </si>
  <si>
    <t>The denominator is the sum of the two CBP_SOR denominators (CBP_SORD and CBP_SORI). The numerator is the sum of the two CBP_SOR numerators (CBP_SORD and CBP_SORI).</t>
  </si>
  <si>
    <t>The denominator is the sum of the two CBP_TMR denominators (CBP_TMRD and CBP_TMRI). The numerator is the sum of the two CBP_TMR numerators (CBP_TMRD and CBP_TMRI).</t>
  </si>
  <si>
    <t>The denominator is the sum of the two CBP_HL denominators (CBP_HLD and CBP_HLI). The numerator is the sum of the two CBP_HL numerators (CBP_HLD and CBP_HLI).</t>
  </si>
  <si>
    <t>The denominator is the sum of the two CBP_NHL denominators (CBP_NHLD and CBP_NHLI). The numerator is the sum of the two CBP_NHL numerators (CBP_NHLD and CBP_NHLI).</t>
  </si>
  <si>
    <r>
      <t>COL</t>
    </r>
    <r>
      <rPr>
        <sz val="10"/>
        <color rgb="FF0000FF"/>
        <rFont val="Arial"/>
        <family val="2"/>
      </rPr>
      <t>OVR</t>
    </r>
  </si>
  <si>
    <t>HBD8TR</t>
  </si>
  <si>
    <t>The two HBD measure Total Rates (HBD8TR and HBD9TR) have the same denominator.</t>
  </si>
  <si>
    <t>HBD9TR</t>
  </si>
  <si>
    <r>
      <t>Total Health Plan Commercial HMO enrollment specific to the PO (</t>
    </r>
    <r>
      <rPr>
        <sz val="10"/>
        <color rgb="FF0000FF"/>
        <rFont val="Arial"/>
        <family val="2"/>
      </rPr>
      <t>AMP PO ID</t>
    </r>
    <r>
      <rPr>
        <sz val="10"/>
        <rFont val="Arial"/>
        <family val="2"/>
      </rPr>
      <t xml:space="preserve">), regardless of the PO's eligibility for AMP payments from Health Plans, as of </t>
    </r>
    <r>
      <rPr>
        <sz val="10"/>
        <color rgb="FF0000FF"/>
        <rFont val="Arial"/>
        <family val="2"/>
      </rPr>
      <t>12/31/2022</t>
    </r>
    <r>
      <rPr>
        <sz val="10"/>
        <rFont val="Arial"/>
        <family val="2"/>
      </rPr>
      <t>. Include only Commercial HMO enrollment, report Product code "C" indicator in Field #12. Enrollment numbers should be the same for all records for a PO. Health plans that are not reporting for the Commercial HMO/POS population will not submit a Commercial file; in the Medicare Advantage or the Medi-Cal Managed Care file, the Commercial enrollment should be listed as zero.</t>
    </r>
  </si>
  <si>
    <t>The race and ethnicity stratifications are mutually exclusive.</t>
  </si>
  <si>
    <t xml:space="preserve">Report rate exactly as manual specifications indicate; do not invert rate. IHA will invert the rate. 
The denominator is the sum of the three AAB denominators (AAB317, AAB1864, AAB65). The numerator is the sum of the three AAB numerators (AAB317, AAB1864, AAB65). </t>
  </si>
  <si>
    <t>The denominator is the sum of the four ethnicity category denominators (CBP_HLOVR, CBP_NHLOVR, CBP_EANAD, and CBP_EUI). The numerator is the sum of the four ethnicity category numerators (CBP_HLOVR, CBP_NHLOVR, CBP_EANAD, and CBP_EUI).</t>
  </si>
  <si>
    <r>
      <t>Total Health Plan Commercial POS enrollment specific to the PO (</t>
    </r>
    <r>
      <rPr>
        <sz val="10"/>
        <color rgb="FF0000FF"/>
        <rFont val="Arial"/>
        <family val="2"/>
      </rPr>
      <t>AMP PO ID</t>
    </r>
    <r>
      <rPr>
        <sz val="10"/>
        <rFont val="Arial"/>
        <family val="2"/>
      </rPr>
      <t xml:space="preserve">), regardless of the PO's eligibility for AMP payments from Health Plans, as of </t>
    </r>
    <r>
      <rPr>
        <sz val="10"/>
        <color rgb="FF0000FF"/>
        <rFont val="Arial"/>
        <family val="2"/>
      </rPr>
      <t>12/31/2022</t>
    </r>
    <r>
      <rPr>
        <sz val="10"/>
        <rFont val="Arial"/>
        <family val="2"/>
      </rPr>
      <t>. Include only Commercial POS enrollment, report Product code "C" indicator in Field #12. Enrollment numbers should be the same for all records for a PO. Health plans that are not reporting for the Commercial HMO/POS population will not submit a Commercial file; in the Medicare Advantage or the Medi-Cal Managed Care file, the Commercial enrollment should be listed as zero.</t>
    </r>
  </si>
  <si>
    <r>
      <t>Total Health Plan Medicare Advantage enrollment specific to the PO (</t>
    </r>
    <r>
      <rPr>
        <sz val="10"/>
        <color rgb="FF0000FF"/>
        <rFont val="Arial"/>
        <family val="2"/>
      </rPr>
      <t>AMP PO ID</t>
    </r>
    <r>
      <rPr>
        <sz val="10"/>
        <rFont val="Arial"/>
        <family val="2"/>
      </rPr>
      <t xml:space="preserve">), regardless of the PO's eligibility for AMP payments from Health Plans, as of </t>
    </r>
    <r>
      <rPr>
        <sz val="10"/>
        <color rgb="FF0000FF"/>
        <rFont val="Arial"/>
        <family val="2"/>
      </rPr>
      <t>12/31/2022</t>
    </r>
    <r>
      <rPr>
        <sz val="10"/>
        <rFont val="Arial"/>
        <family val="2"/>
      </rPr>
      <t>.  Include only Medicare Advantage enrollment, report product code "M" indicator in Field #12. Enrollment numbers should be the same for all records for a PO. Health plans that are not reporting for the Medicare Advantage population, will not submit a Medicare Advantage file; in the</t>
    </r>
    <r>
      <rPr>
        <sz val="10"/>
        <color rgb="FF0000FF"/>
        <rFont val="Arial"/>
        <family val="2"/>
      </rPr>
      <t xml:space="preserve"> </t>
    </r>
    <r>
      <rPr>
        <sz val="10"/>
        <rFont val="Arial"/>
        <family val="2"/>
      </rPr>
      <t>Commercial HMO/POS file or the Medi-Cal Managed Care file, the Medicare Advantage enrollment should be listed as zero.</t>
    </r>
  </si>
  <si>
    <r>
      <t>Total Health Plan Medi-Cal Managed Care enrollment specific to the PO (</t>
    </r>
    <r>
      <rPr>
        <sz val="10"/>
        <color rgb="FF0000FF"/>
        <rFont val="Arial"/>
        <family val="2"/>
      </rPr>
      <t>AMP PO ID</t>
    </r>
    <r>
      <rPr>
        <sz val="10"/>
        <rFont val="Arial"/>
        <family val="2"/>
      </rPr>
      <t xml:space="preserve">), regardless of the PO's eligibility for AMP payments from Health Plans, as of </t>
    </r>
    <r>
      <rPr>
        <sz val="10"/>
        <color rgb="FF0000FF"/>
        <rFont val="Arial"/>
        <family val="2"/>
      </rPr>
      <t>12/31/2022</t>
    </r>
    <r>
      <rPr>
        <sz val="10"/>
        <rFont val="Arial"/>
        <family val="2"/>
      </rPr>
      <t>. Include only Medi-Cal Managed Care enrollment, report product code "MC" indicator in Field #12. Enrollment numbers should be the same for all records for a PO. Health plans that are not reporting for the Medi-Cal Managed Care population will not submit a Medi-Cal Managed Care file; in the Medicare Advantage file or the Commercial file, the Medi-Cal Managed Care enrollment should be listed as zero.</t>
    </r>
  </si>
  <si>
    <r>
      <t xml:space="preserve">Unique ID to identify AMP Clinical Measurement Rates. When the Health Plan is reporting Commercial HMO/POS, Medicare Advantage or Medi-Cal Managed Care measures, each file must include one record for each clinical measure ID for each </t>
    </r>
    <r>
      <rPr>
        <sz val="10"/>
        <color rgb="FF0000FF"/>
        <rFont val="Arial"/>
        <family val="2"/>
      </rPr>
      <t>AMP PO ID</t>
    </r>
    <r>
      <rPr>
        <sz val="10"/>
        <rFont val="Arial"/>
        <family val="2"/>
      </rPr>
      <t xml:space="preserve"> that the Health Plan is responsible for. See MY </t>
    </r>
    <r>
      <rPr>
        <sz val="10"/>
        <color rgb="FF0000FF"/>
        <rFont val="Arial"/>
        <family val="2"/>
      </rPr>
      <t>2022</t>
    </r>
    <r>
      <rPr>
        <sz val="10"/>
        <rFont val="Arial"/>
        <family val="2"/>
      </rPr>
      <t xml:space="preserve"> Commercial HMO/POS, Medicare Advantage and Medi-Cal Managed Care Clinical Measure ID Table in tab (4).</t>
    </r>
  </si>
  <si>
    <r>
      <t xml:space="preserve">Count the number of Unique </t>
    </r>
    <r>
      <rPr>
        <sz val="10"/>
        <color rgb="FF0000FF"/>
        <rFont val="Arial"/>
        <family val="2"/>
      </rPr>
      <t>AMP PO</t>
    </r>
    <r>
      <rPr>
        <sz val="10"/>
        <rFont val="Arial"/>
        <family val="2"/>
      </rPr>
      <t xml:space="preserve"> IDs (POs) for the entire file to validate total expected unique datasets.</t>
    </r>
  </si>
  <si>
    <r>
      <t>Example: One PO with</t>
    </r>
    <r>
      <rPr>
        <sz val="10"/>
        <color theme="9"/>
        <rFont val="Arial"/>
        <family val="2"/>
      </rPr>
      <t xml:space="preserve"> </t>
    </r>
    <r>
      <rPr>
        <sz val="10"/>
        <rFont val="Arial"/>
        <family val="2"/>
      </rPr>
      <t>Sub ID (</t>
    </r>
    <r>
      <rPr>
        <sz val="10"/>
        <color rgb="FF0000FF"/>
        <rFont val="Arial"/>
        <family val="2"/>
      </rPr>
      <t>AMP PO</t>
    </r>
    <r>
      <rPr>
        <sz val="10"/>
        <rFont val="Arial"/>
        <family val="2"/>
      </rPr>
      <t xml:space="preserve"> ID = 22222-03)</t>
    </r>
  </si>
  <si>
    <r>
      <t xml:space="preserve">*DTL CNT - used to illustrate the </t>
    </r>
    <r>
      <rPr>
        <b/>
        <sz val="10"/>
        <color rgb="FF0000FF"/>
        <rFont val="Arial"/>
        <family val="2"/>
      </rPr>
      <t>125</t>
    </r>
    <r>
      <rPr>
        <b/>
        <sz val="10"/>
        <rFont val="Arial"/>
        <family val="2"/>
      </rPr>
      <t xml:space="preserve"> detail records per </t>
    </r>
    <r>
      <rPr>
        <b/>
        <sz val="10"/>
        <color rgb="FF0000FF"/>
        <rFont val="Arial"/>
        <family val="2"/>
      </rPr>
      <t>AMP PO ID</t>
    </r>
    <r>
      <rPr>
        <b/>
        <sz val="10"/>
        <rFont val="Arial"/>
        <family val="2"/>
      </rPr>
      <t xml:space="preserve"> only.</t>
    </r>
  </si>
  <si>
    <r>
      <rPr>
        <sz val="10"/>
        <color rgb="FF0000FF"/>
        <rFont val="Arial"/>
        <family val="2"/>
      </rPr>
      <t xml:space="preserve">AMP PO ID </t>
    </r>
    <r>
      <rPr>
        <sz val="10"/>
        <rFont val="Arial"/>
        <family val="2"/>
      </rPr>
      <t>Count</t>
    </r>
  </si>
  <si>
    <r>
      <t>Example: One PO with Sub ID (</t>
    </r>
    <r>
      <rPr>
        <sz val="10"/>
        <color rgb="FF0000FF"/>
        <rFont val="Arial"/>
        <family val="2"/>
      </rPr>
      <t>AMP PO</t>
    </r>
    <r>
      <rPr>
        <sz val="10"/>
        <rFont val="Arial"/>
        <family val="2"/>
      </rPr>
      <t xml:space="preserve"> ID = 11111-00)</t>
    </r>
  </si>
  <si>
    <r>
      <t xml:space="preserve">*DTL CNT - used to illustrate the </t>
    </r>
    <r>
      <rPr>
        <b/>
        <sz val="10"/>
        <color rgb="FF0000FF"/>
        <rFont val="Arial"/>
        <family val="2"/>
      </rPr>
      <t xml:space="preserve">232 </t>
    </r>
    <r>
      <rPr>
        <b/>
        <sz val="10"/>
        <rFont val="Arial"/>
        <family val="2"/>
      </rPr>
      <t xml:space="preserve">detail records per </t>
    </r>
    <r>
      <rPr>
        <b/>
        <sz val="10"/>
        <color rgb="FF0000FF"/>
        <rFont val="Arial"/>
        <family val="2"/>
      </rPr>
      <t>AMP PO</t>
    </r>
    <r>
      <rPr>
        <b/>
        <sz val="10"/>
        <rFont val="Arial"/>
        <family val="2"/>
      </rPr>
      <t xml:space="preserve"> </t>
    </r>
    <r>
      <rPr>
        <b/>
        <sz val="10"/>
        <color rgb="FF0000FF"/>
        <rFont val="Arial"/>
        <family val="2"/>
      </rPr>
      <t>ID</t>
    </r>
    <r>
      <rPr>
        <b/>
        <sz val="10"/>
        <rFont val="Arial"/>
        <family val="2"/>
      </rPr>
      <t xml:space="preserve"> only.</t>
    </r>
  </si>
  <si>
    <r>
      <t>Example: One PO with Sub ID (</t>
    </r>
    <r>
      <rPr>
        <sz val="10"/>
        <color rgb="FF0000FF"/>
        <rFont val="Arial"/>
        <family val="2"/>
      </rPr>
      <t>AMP PO</t>
    </r>
    <r>
      <rPr>
        <sz val="10"/>
        <rFont val="Arial"/>
        <family val="2"/>
      </rPr>
      <t xml:space="preserve"> ID = 22222-05)</t>
    </r>
  </si>
  <si>
    <r>
      <t xml:space="preserve">*DTL CNT - used to illustrate the </t>
    </r>
    <r>
      <rPr>
        <b/>
        <sz val="10"/>
        <color rgb="FF0000FF"/>
        <rFont val="Arial"/>
        <family val="2"/>
      </rPr>
      <t>303</t>
    </r>
    <r>
      <rPr>
        <b/>
        <sz val="10"/>
        <rFont val="Arial"/>
        <family val="2"/>
      </rPr>
      <t xml:space="preserve"> detail records per </t>
    </r>
    <r>
      <rPr>
        <b/>
        <sz val="10"/>
        <color rgb="FF0000FF"/>
        <rFont val="Arial"/>
        <family val="2"/>
      </rPr>
      <t>AMP PO</t>
    </r>
    <r>
      <rPr>
        <b/>
        <sz val="10"/>
        <rFont val="Arial"/>
        <family val="2"/>
      </rPr>
      <t xml:space="preserve"> ID only.</t>
    </r>
  </si>
  <si>
    <r>
      <t>Sub</t>
    </r>
    <r>
      <rPr>
        <sz val="10"/>
        <color rgb="FF0000FF"/>
        <rFont val="Arial"/>
        <family val="2"/>
      </rPr>
      <t xml:space="preserve"> unit included in AMP PO</t>
    </r>
    <r>
      <rPr>
        <sz val="10"/>
        <rFont val="Arial"/>
        <family val="2"/>
      </rPr>
      <t xml:space="preserve"> ID. Supplied by IHA.</t>
    </r>
    <r>
      <rPr>
        <sz val="10"/>
        <color rgb="FF0000FF"/>
        <rFont val="Arial"/>
        <family val="2"/>
      </rPr>
      <t xml:space="preserve"> Last</t>
    </r>
    <r>
      <rPr>
        <sz val="10"/>
        <rFont val="Arial"/>
        <family val="2"/>
      </rPr>
      <t xml:space="preserve"> two (2) digits </t>
    </r>
    <r>
      <rPr>
        <sz val="10"/>
        <color rgb="FF0000FF"/>
        <rFont val="Arial"/>
        <family val="2"/>
      </rPr>
      <t>of ID</t>
    </r>
    <r>
      <rPr>
        <sz val="10"/>
        <rFont val="Arial"/>
        <family val="2"/>
      </rPr>
      <t>.</t>
    </r>
  </si>
  <si>
    <t>The denominator is the sum of the nine race category denominators (CBP_WOVR, CBP_BAAOVR, CBP_AIANOVR, CBP_AOVR, CBP_NHOPIOVR, CBP_SOROVR, CBP_TMROVR, CBP_RANAD, and CBP_RUI). The numerator is the sum of the nine race category numerators (CBP_WOVR, CBP_BAAOVR, CBP_AIANOVR, CBP_AOVR, CBP_NHOPIOVR, CBP_SOROVR, CBP_TMROVR, CBP_RANAD, and CBP_RUI).</t>
  </si>
  <si>
    <r>
      <t xml:space="preserve">A Globally Unique Identifier (GUID) to the certified code for each measure, which is a 128-bit value, presented as 32 hexadecimal digits, with groups separated by hyphens, </t>
    </r>
    <r>
      <rPr>
        <sz val="10"/>
        <color rgb="FF0000FF"/>
        <rFont val="Arial"/>
        <family val="2"/>
      </rPr>
      <t xml:space="preserve">including </t>
    </r>
    <r>
      <rPr>
        <b/>
        <sz val="10"/>
        <color rgb="FF0000FF"/>
        <rFont val="Arial"/>
        <family val="2"/>
      </rPr>
      <t>ONLY</t>
    </r>
    <r>
      <rPr>
        <sz val="10"/>
        <color rgb="FF0000FF"/>
        <rFont val="Arial"/>
        <family val="2"/>
      </rPr>
      <t xml:space="preserve"> letters a-f and numerals 0-9,</t>
    </r>
    <r>
      <rPr>
        <sz val="10"/>
        <rFont val="Arial"/>
        <family val="2"/>
      </rPr>
      <t xml:space="preserve"> in the format of: xxxxxxxx-xxxx-xxxx-xxxx-xxxxxxxxxxxx. </t>
    </r>
    <r>
      <rPr>
        <sz val="10"/>
        <color rgb="FF0000FF"/>
        <rFont val="Arial"/>
        <family val="2"/>
      </rPr>
      <t>Health Plans must populate this field with the unique ID of the NCQA-certified vendor or the unique ID assigned to Health Plans who contract directly with NCQA and certify their measure logic using NCQA's automated source code review (ASCR) program.</t>
    </r>
    <r>
      <rPr>
        <sz val="10"/>
        <rFont val="Arial"/>
        <family val="2"/>
      </rPr>
      <t xml:space="preserve">The identifier should be visible to the system user any time the measure is run. The unique measure identifier must change if certified measure code changes. The purpose of this field is for auditors to be able to verify, at the measure level, which version of the measure a vendor </t>
    </r>
    <r>
      <rPr>
        <sz val="10"/>
        <color rgb="FF0000FF"/>
        <rFont val="Arial"/>
        <family val="2"/>
      </rPr>
      <t>or Health Plan</t>
    </r>
    <r>
      <rPr>
        <sz val="10"/>
        <rFont val="Arial"/>
        <family val="2"/>
      </rPr>
      <t xml:space="preserve"> had been certified on. </t>
    </r>
    <r>
      <rPr>
        <b/>
        <u/>
        <sz val="10"/>
        <color rgb="FF0000FF"/>
        <rFont val="Arial"/>
        <family val="2"/>
      </rPr>
      <t>This field is required for all certified measures reported by Health Plans, leave this field blank for ONLY measures which are NOT certified (reported as "N" in the "Certified" detail record).</t>
    </r>
  </si>
  <si>
    <t>Explanation of example</t>
  </si>
  <si>
    <r>
      <t xml:space="preserve">The </t>
    </r>
    <r>
      <rPr>
        <sz val="10"/>
        <color rgb="FF0000FF"/>
        <rFont val="Arial"/>
        <family val="2"/>
      </rPr>
      <t>FinThrive Healthcare, Inc</t>
    </r>
    <r>
      <rPr>
        <sz val="10"/>
        <rFont val="Arial"/>
        <family val="2"/>
      </rPr>
      <t xml:space="preserve">. Clinical Measure Team will need to set up, as well as provide to you, your HP Unique ID, which will be used as part of your file name. All file names will follow specific logic. Please use the corresponding HP code in the below table as your HP Unique ID.
For your TEST files: </t>
    </r>
    <r>
      <rPr>
        <sz val="10"/>
        <color rgb="FF0000FF"/>
        <rFont val="Arial"/>
        <family val="2"/>
      </rPr>
      <t>TAMP2023UNIQUEID.CSV</t>
    </r>
    <r>
      <rPr>
        <sz val="10"/>
        <rFont val="Arial"/>
        <family val="2"/>
      </rPr>
      <t xml:space="preserve">. 
For your FINAL AUDITED file: </t>
    </r>
    <r>
      <rPr>
        <sz val="10"/>
        <color rgb="FF0000FF"/>
        <rFont val="Arial"/>
        <family val="2"/>
      </rPr>
      <t>FAMP2023UNIQUEID.CSV</t>
    </r>
    <r>
      <rPr>
        <sz val="10"/>
        <rFont val="Arial"/>
        <family val="2"/>
      </rPr>
      <t>.</t>
    </r>
  </si>
  <si>
    <r>
      <rPr>
        <b/>
        <sz val="10"/>
        <color rgb="FF0000FF"/>
        <rFont val="Arial"/>
        <family val="2"/>
      </rPr>
      <t>3/20/2023</t>
    </r>
    <r>
      <rPr>
        <b/>
        <sz val="10"/>
        <rFont val="Arial"/>
        <family val="2"/>
      </rPr>
      <t xml:space="preserve"> – First day for Health Plans to submit their TEST files to </t>
    </r>
    <r>
      <rPr>
        <b/>
        <sz val="10"/>
        <color rgb="FF0000FF"/>
        <rFont val="Arial"/>
        <family val="2"/>
      </rPr>
      <t>FinThrive Healthcare, Inc</t>
    </r>
    <r>
      <rPr>
        <b/>
        <sz val="10"/>
        <rFont val="Arial"/>
        <family val="2"/>
      </rPr>
      <t>. This initial TEST file is to confirm that you have formatted to the file specification correctly.</t>
    </r>
  </si>
  <si>
    <r>
      <rPr>
        <b/>
        <sz val="10"/>
        <color rgb="FF0000FF"/>
        <rFont val="Arial"/>
        <family val="2"/>
      </rPr>
      <t>4/24/2023</t>
    </r>
    <r>
      <rPr>
        <b/>
        <sz val="10"/>
        <rFont val="Arial"/>
        <family val="2"/>
      </rPr>
      <t xml:space="preserve"> – Last day for Health Plans to send final </t>
    </r>
    <r>
      <rPr>
        <b/>
        <sz val="10"/>
        <color rgb="FF0000FF"/>
        <rFont val="Arial"/>
        <family val="2"/>
      </rPr>
      <t>FinThrive Healthcare, Inc</t>
    </r>
    <r>
      <rPr>
        <b/>
        <sz val="10"/>
        <rFont val="Arial"/>
        <family val="2"/>
      </rPr>
      <t xml:space="preserve">-approved submission file to their auditor (for approval, zipping, and locking) in order to make the </t>
    </r>
    <r>
      <rPr>
        <b/>
        <sz val="10"/>
        <color rgb="FF0000FF"/>
        <rFont val="Arial"/>
        <family val="2"/>
      </rPr>
      <t>5/5/2023</t>
    </r>
    <r>
      <rPr>
        <b/>
        <sz val="10"/>
        <rFont val="Arial"/>
        <family val="2"/>
      </rPr>
      <t xml:space="preserve"> submission deadline to </t>
    </r>
    <r>
      <rPr>
        <b/>
        <sz val="10"/>
        <color rgb="FF0000FF"/>
        <rFont val="Arial"/>
        <family val="2"/>
      </rPr>
      <t>FinThrive Healthcare, Inc</t>
    </r>
    <r>
      <rPr>
        <b/>
        <sz val="10"/>
        <rFont val="Arial"/>
        <family val="2"/>
      </rPr>
      <t>.</t>
    </r>
  </si>
  <si>
    <r>
      <rPr>
        <b/>
        <sz val="10"/>
        <color rgb="FF0000FF"/>
        <rFont val="Arial"/>
        <family val="2"/>
      </rPr>
      <t>5/5/2023</t>
    </r>
    <r>
      <rPr>
        <b/>
        <sz val="10"/>
        <rFont val="Arial"/>
        <family val="2"/>
      </rPr>
      <t xml:space="preserve">, 5pm PST – Last day for Health Plans to submit auditor-locked Clinical AMP results to </t>
    </r>
    <r>
      <rPr>
        <b/>
        <sz val="10"/>
        <color rgb="FF0000FF"/>
        <rFont val="Arial"/>
        <family val="2"/>
      </rPr>
      <t>FinThrive Healthcare, Inc.</t>
    </r>
    <r>
      <rPr>
        <b/>
        <sz val="10"/>
        <rFont val="Arial"/>
        <family val="2"/>
      </rPr>
      <t xml:space="preserve"> (FINAL AUDITED file).</t>
    </r>
  </si>
  <si>
    <r>
      <t xml:space="preserve">Once you receive a successful e-mail confirmation for your FINAL AUDITED file, you CANNOT send another file to </t>
    </r>
    <r>
      <rPr>
        <b/>
        <sz val="10"/>
        <color rgb="FF0000FF"/>
        <rFont val="Arial"/>
        <family val="2"/>
      </rPr>
      <t>FinThrive Healthcare, Inc</t>
    </r>
    <r>
      <rPr>
        <b/>
        <sz val="10"/>
        <rFont val="Arial"/>
        <family val="2"/>
      </rPr>
      <t>.</t>
    </r>
  </si>
  <si>
    <r>
      <t xml:space="preserve">Please confirm that the final TEST file you send (last submitted TEST file to </t>
    </r>
    <r>
      <rPr>
        <sz val="10"/>
        <color rgb="FF0000FF"/>
        <rFont val="Arial"/>
        <family val="2"/>
      </rPr>
      <t>FinThrive Healthcare, Inc.</t>
    </r>
    <r>
      <rPr>
        <sz val="10"/>
        <rFont val="Arial"/>
        <family val="2"/>
      </rPr>
      <t>)</t>
    </r>
    <r>
      <rPr>
        <b/>
        <sz val="10"/>
        <rFont val="Arial"/>
        <family val="2"/>
      </rPr>
      <t xml:space="preserve"> </t>
    </r>
    <r>
      <rPr>
        <sz val="10"/>
        <rFont val="Arial"/>
        <family val="2"/>
      </rPr>
      <t xml:space="preserve">includes the results you would like to report/send to your auditor. </t>
    </r>
  </si>
  <si>
    <r>
      <t xml:space="preserve">Once your .CSV file is received and successfully processed, you will receive an e-mail notification from </t>
    </r>
    <r>
      <rPr>
        <sz val="10"/>
        <color rgb="FF0000FF"/>
        <rFont val="Arial"/>
        <family val="2"/>
      </rPr>
      <t>FinThrive Healthcare, Inc.</t>
    </r>
    <r>
      <rPr>
        <sz val="10"/>
        <rFont val="Arial"/>
        <family val="2"/>
      </rPr>
      <t xml:space="preserve"> including: (a) date and time of processing of your file and (b) your trailer record that was included in your file. Receipt of an e-mail with a date and time stamp of processing means that your file has been successfully processed. </t>
    </r>
  </si>
  <si>
    <r>
      <rPr>
        <sz val="10"/>
        <color rgb="FF0000FF"/>
        <rFont val="Arial"/>
        <family val="2"/>
      </rPr>
      <t>FinThrive Healthcare, Inc.</t>
    </r>
    <r>
      <rPr>
        <sz val="10"/>
        <rFont val="Arial"/>
        <family val="2"/>
      </rPr>
      <t xml:space="preserve"> expects the following types of TEST and FINAL AUDITED files from you:</t>
    </r>
  </si>
  <si>
    <r>
      <rPr>
        <b/>
        <sz val="10"/>
        <color rgb="FF0000FF"/>
        <rFont val="Arial"/>
        <family val="2"/>
      </rPr>
      <t>4/24/2023</t>
    </r>
    <r>
      <rPr>
        <b/>
        <sz val="10"/>
        <rFont val="Arial"/>
        <family val="2"/>
      </rPr>
      <t xml:space="preserve"> – Last day for Health Plans to submit their TEST files to </t>
    </r>
    <r>
      <rPr>
        <b/>
        <sz val="10"/>
        <color rgb="FF0000FF"/>
        <rFont val="Arial"/>
        <family val="2"/>
      </rPr>
      <t>FinThrive Healthcare, Inc.</t>
    </r>
    <r>
      <rPr>
        <b/>
        <sz val="10"/>
        <rFont val="Arial"/>
        <family val="2"/>
      </rPr>
      <t xml:space="preserve">  Your final TEST file is a "clean" file that requires </t>
    </r>
    <r>
      <rPr>
        <b/>
        <sz val="10"/>
        <color rgb="FF0000FF"/>
        <rFont val="Arial"/>
        <family val="2"/>
      </rPr>
      <t>FinThrive Healthcare, Inc.</t>
    </r>
    <r>
      <rPr>
        <b/>
        <sz val="10"/>
        <rFont val="Arial"/>
        <family val="2"/>
      </rPr>
      <t xml:space="preserve"> approval before it is sent to your auditor. This file is intended to be an exact copy of the file sent to your auditor for approval.</t>
    </r>
  </si>
  <si>
    <r>
      <t xml:space="preserve">Your AMP Health Plan Clinical Measure file must be submitted to </t>
    </r>
    <r>
      <rPr>
        <sz val="10"/>
        <color rgb="FF0000FF"/>
        <rFont val="Arial"/>
        <family val="2"/>
      </rPr>
      <t>FinThrive Healthcare, Inc.</t>
    </r>
  </si>
  <si>
    <r>
      <t xml:space="preserve">TEST File Name: </t>
    </r>
    <r>
      <rPr>
        <sz val="11"/>
        <color rgb="FF0000FF"/>
        <rFont val="Arial"/>
        <family val="2"/>
      </rPr>
      <t>TAMP2023UNIQUEID.CSV</t>
    </r>
    <r>
      <rPr>
        <sz val="11"/>
        <rFont val="Arial"/>
        <family val="2"/>
      </rPr>
      <t xml:space="preserve"> (UNIQUEID is assigned to you by </t>
    </r>
    <r>
      <rPr>
        <sz val="11"/>
        <color rgb="FF0000FF"/>
        <rFont val="Arial"/>
        <family val="2"/>
      </rPr>
      <t>FinThrive Healthcare, Inc</t>
    </r>
    <r>
      <rPr>
        <sz val="11"/>
        <rFont val="Arial"/>
        <family val="2"/>
      </rPr>
      <t xml:space="preserve">. See Health Plan ID Table in tab (1)) </t>
    </r>
  </si>
  <si>
    <r>
      <t>FINAL AUDITED File Name:</t>
    </r>
    <r>
      <rPr>
        <sz val="11"/>
        <color rgb="FF0000FF"/>
        <rFont val="Arial"/>
        <family val="2"/>
      </rPr>
      <t xml:space="preserve"> FAMP2023UNIQUEID.CSV</t>
    </r>
    <r>
      <rPr>
        <sz val="11"/>
        <rFont val="Arial"/>
        <family val="2"/>
      </rPr>
      <t xml:space="preserve"> (UNIQUEID is assigned to you by </t>
    </r>
    <r>
      <rPr>
        <sz val="11"/>
        <color rgb="FF0000FF"/>
        <rFont val="Arial"/>
        <family val="2"/>
      </rPr>
      <t>FinThrive Healthcare, Inc</t>
    </r>
    <r>
      <rPr>
        <sz val="11"/>
        <rFont val="Arial"/>
        <family val="2"/>
      </rPr>
      <t>. See Health Plan ID Table in tab (1))</t>
    </r>
  </si>
  <si>
    <t>Inland Empire Health Plan</t>
  </si>
  <si>
    <t xml:space="preserve">The denominator is the sum of the two CBP_W denominators (CBP_WD and CBP_WI). The numerator is the sum of the two CBP_W numerators (CBP_WD and CBP_WI). </t>
  </si>
  <si>
    <r>
      <rPr>
        <sz val="10"/>
        <color rgb="FF0000FF"/>
        <rFont val="Arial"/>
        <family val="2"/>
      </rPr>
      <t>The</t>
    </r>
    <r>
      <rPr>
        <sz val="10"/>
        <rFont val="Arial"/>
        <family val="2"/>
      </rPr>
      <t xml:space="preserve"> denominator for CCO must be equal </t>
    </r>
    <r>
      <rPr>
        <sz val="10"/>
        <color rgb="FF0000FF"/>
        <rFont val="Arial"/>
        <family val="2"/>
      </rPr>
      <t>to</t>
    </r>
    <r>
      <rPr>
        <sz val="10"/>
        <rFont val="Arial"/>
        <family val="2"/>
      </rPr>
      <t xml:space="preserve"> or less than</t>
    </r>
    <r>
      <rPr>
        <sz val="10"/>
        <color rgb="FF0000FF"/>
        <rFont val="Arial"/>
        <family val="2"/>
      </rPr>
      <t xml:space="preserve"> the</t>
    </r>
    <r>
      <rPr>
        <sz val="10"/>
        <rFont val="Arial"/>
        <family val="2"/>
      </rPr>
      <t xml:space="preserve"> CCS denominator.</t>
    </r>
  </si>
  <si>
    <t>IEMC</t>
  </si>
  <si>
    <t>AMR5</t>
  </si>
  <si>
    <t>AMR19</t>
  </si>
  <si>
    <t>AMR51</t>
  </si>
  <si>
    <t>AMROV64</t>
  </si>
  <si>
    <t>CBP_1885_20</t>
  </si>
  <si>
    <t>CHLAMSCR16</t>
  </si>
  <si>
    <t>CHLAMSCR21</t>
  </si>
  <si>
    <t>CHLAMSCR</t>
  </si>
  <si>
    <t>ENRSTOV</t>
  </si>
  <si>
    <t>PPC_TPRE</t>
  </si>
  <si>
    <t>PPC_POS</t>
  </si>
  <si>
    <t>WCCBMIOV</t>
  </si>
  <si>
    <t>WCVOV</t>
  </si>
  <si>
    <t>CBP_SORD</t>
  </si>
  <si>
    <t>Molina Healthcare</t>
  </si>
  <si>
    <t>MHC</t>
  </si>
  <si>
    <t xml:space="preserve">The denominator is the sum of the four AMR denominators (AMR5, AMR1218, AMR19, &amp; AMR51). The numerator is the sum of the four AMR numerators (AMR5, AMR1218, AMR19, &amp; AMR51). </t>
  </si>
  <si>
    <r>
      <t>The denominator is the sum of the two CHLAM</t>
    </r>
    <r>
      <rPr>
        <sz val="10"/>
        <color rgb="FF0000FF"/>
        <rFont val="Arial"/>
        <family val="2"/>
      </rPr>
      <t>SCR</t>
    </r>
    <r>
      <rPr>
        <sz val="10"/>
        <rFont val="Arial"/>
        <family val="2"/>
      </rPr>
      <t xml:space="preserve"> denominators (CHLAMSCR16 &amp; CHLAMSCR21). The numerator is the sum of the two CHLAM</t>
    </r>
    <r>
      <rPr>
        <sz val="10"/>
        <color rgb="FF0000FF"/>
        <rFont val="Arial"/>
        <family val="2"/>
      </rPr>
      <t>SCR</t>
    </r>
    <r>
      <rPr>
        <sz val="10"/>
        <rFont val="Arial"/>
        <family val="2"/>
      </rPr>
      <t xml:space="preserve"> numerators (CHLAMSCR16 &amp; CHLAMSCR21). </t>
    </r>
  </si>
  <si>
    <r>
      <t xml:space="preserve">Report denominator exactly as manual specifications indicate; </t>
    </r>
    <r>
      <rPr>
        <b/>
        <sz val="10"/>
        <rFont val="Arial"/>
        <family val="2"/>
      </rPr>
      <t>report denominators as total member months only</t>
    </r>
    <r>
      <rPr>
        <sz val="10"/>
        <rFont val="Arial"/>
        <family val="2"/>
      </rPr>
      <t xml:space="preserve">. After submission, IHA will recalculate the total member years for each rate, per the calculation steps in the measure specification, using the reported member month data.
Each measure has the same denominator.
</t>
    </r>
    <r>
      <rPr>
        <b/>
        <sz val="10"/>
        <rFont val="Arial"/>
        <family val="2"/>
      </rPr>
      <t>Report each rate based on denominator member months</t>
    </r>
    <r>
      <rPr>
        <sz val="10"/>
        <rFont val="Arial"/>
        <family val="2"/>
      </rPr>
      <t>. After submission, IHA will recalculate rates (after recalculating the denominator member years).
ENRST4B rate must be greater than or equal to ENRST4A rate.</t>
    </r>
    <r>
      <rPr>
        <sz val="10"/>
        <rFont val="Calibri"/>
        <family val="2"/>
      </rPr>
      <t xml:space="preserve">
</t>
    </r>
    <r>
      <rPr>
        <sz val="10"/>
        <rFont val="Arial"/>
        <family val="2"/>
      </rPr>
      <t>ENRST5B rate must be greater than or equal to ENRST5A rate.
Numerator for ENRSTOVFAC = sum of numerators for ENRST6, ENRST7 and ENRST8.
Numerator for ENRSTOVPROF = sum of numerators for ENRST1, ENRST2, ENRST3, ENRST4A, and ENRST5A.
Numerator for ENRSTOV = sum of numerators for ENRST1, ENRST2, ENRST3, ENRST4A, ENRST5A and ENRST6.</t>
    </r>
  </si>
  <si>
    <t>The two Prenatal and Postpartum Total Rate measures (PPC_TPRE and PPC_POS) have the same denominator.</t>
  </si>
  <si>
    <r>
      <t xml:space="preserve">All inquiries should be emailed to </t>
    </r>
    <r>
      <rPr>
        <u/>
        <sz val="10"/>
        <color rgb="FF0000FF"/>
        <rFont val="Arial"/>
        <family val="2"/>
      </rPr>
      <t>AMP@finthrive.com</t>
    </r>
    <r>
      <rPr>
        <sz val="10"/>
        <rFont val="Arial"/>
        <family val="2"/>
      </rPr>
      <t>.</t>
    </r>
  </si>
  <si>
    <r>
      <t xml:space="preserve">Please ensure the Clinical Measure IDs for both your TEST file and FINAL AUDITED file are sorted by </t>
    </r>
    <r>
      <rPr>
        <sz val="10"/>
        <color rgb="FF0000FF"/>
        <rFont val="Arial"/>
        <family val="2"/>
      </rPr>
      <t>AMP PO ID - First 5 digits</t>
    </r>
    <r>
      <rPr>
        <sz val="10"/>
        <rFont val="Arial"/>
        <family val="2"/>
      </rPr>
      <t xml:space="preserve"> and </t>
    </r>
    <r>
      <rPr>
        <sz val="10"/>
        <color rgb="FF0000FF"/>
        <rFont val="Arial"/>
        <family val="2"/>
      </rPr>
      <t>AMP PO ID - Last 2 digits</t>
    </r>
    <r>
      <rPr>
        <sz val="10"/>
        <rFont val="Arial"/>
        <family val="2"/>
      </rPr>
      <t xml:space="preserve"> in ascending order. Within each </t>
    </r>
    <r>
      <rPr>
        <sz val="10"/>
        <color rgb="FF0000FF"/>
        <rFont val="Arial"/>
        <family val="2"/>
      </rPr>
      <t>AMP PO ID</t>
    </r>
    <r>
      <rPr>
        <sz val="10"/>
        <rFont val="Arial"/>
        <family val="2"/>
      </rPr>
      <t xml:space="preserve">, measures should be listed in the same sequence as those in the MY </t>
    </r>
    <r>
      <rPr>
        <sz val="10"/>
        <color rgb="FF0000FF"/>
        <rFont val="Arial"/>
        <family val="2"/>
      </rPr>
      <t>2022</t>
    </r>
    <r>
      <rPr>
        <sz val="10"/>
        <rFont val="Arial"/>
        <family val="2"/>
      </rPr>
      <t xml:space="preserve"> Commercial</t>
    </r>
    <r>
      <rPr>
        <sz val="10"/>
        <color rgb="FF0000FF"/>
        <rFont val="Arial"/>
        <family val="2"/>
      </rPr>
      <t xml:space="preserve"> </t>
    </r>
    <r>
      <rPr>
        <sz val="10"/>
        <rFont val="Arial"/>
        <family val="2"/>
      </rPr>
      <t>HMO/POS, Medicare Advantage and Medi-Cal Managed Care Clinical Measure ID Table in tab (4).</t>
    </r>
  </si>
  <si>
    <r>
      <t xml:space="preserve">Your .CSV file must be e-mailed to </t>
    </r>
    <r>
      <rPr>
        <sz val="10"/>
        <color rgb="FF0000FF"/>
        <rFont val="Arial"/>
        <family val="2"/>
      </rPr>
      <t>AMP@finthrive.com</t>
    </r>
    <r>
      <rPr>
        <sz val="10"/>
        <rFont val="Arial"/>
        <family val="2"/>
      </rPr>
      <t>. The subject of your e-mail MUST include your FILE NAME only. 
See item 4 for file naming convention.</t>
    </r>
  </si>
  <si>
    <r>
      <t xml:space="preserve">There is one detail record for each of the </t>
    </r>
    <r>
      <rPr>
        <i/>
        <sz val="10"/>
        <color rgb="FF0000FF"/>
        <rFont val="Arial"/>
        <family val="2"/>
      </rPr>
      <t>232</t>
    </r>
    <r>
      <rPr>
        <i/>
        <sz val="10"/>
        <rFont val="Arial"/>
        <family val="2"/>
      </rPr>
      <t xml:space="preserve"> clinical measure IDs for the Commercial product, one record for each of the </t>
    </r>
    <r>
      <rPr>
        <i/>
        <sz val="10"/>
        <color rgb="FF0000FF"/>
        <rFont val="Arial"/>
        <family val="2"/>
      </rPr>
      <t>125</t>
    </r>
    <r>
      <rPr>
        <i/>
        <sz val="10"/>
        <rFont val="Arial"/>
        <family val="2"/>
      </rPr>
      <t xml:space="preserve"> clinical measure IDs for the Medicare Advantage product, and one record for each of the </t>
    </r>
    <r>
      <rPr>
        <i/>
        <sz val="10"/>
        <color rgb="FF0000FF"/>
        <rFont val="Arial"/>
        <family val="2"/>
      </rPr>
      <t>303</t>
    </r>
    <r>
      <rPr>
        <i/>
        <sz val="10"/>
        <rFont val="Arial"/>
        <family val="2"/>
      </rPr>
      <t xml:space="preserve"> clinical measure IDs for the Medi-Cal Managed Care product . 
Health plans that are reporting for more than one product-line will submit separate files for each product-line. For example: If a health plan is reporting for Commerical HMO/POS and Medicare Advantage, the Commercial file must contain </t>
    </r>
    <r>
      <rPr>
        <i/>
        <sz val="10"/>
        <color rgb="FF0000FF"/>
        <rFont val="Arial"/>
        <family val="2"/>
      </rPr>
      <t>232</t>
    </r>
    <r>
      <rPr>
        <i/>
        <sz val="10"/>
        <rFont val="Arial"/>
        <family val="2"/>
      </rPr>
      <t xml:space="preserve"> records per </t>
    </r>
    <r>
      <rPr>
        <i/>
        <sz val="10"/>
        <color rgb="FF0000FF"/>
        <rFont val="Arial"/>
        <family val="2"/>
      </rPr>
      <t>AMP PO</t>
    </r>
    <r>
      <rPr>
        <i/>
        <sz val="10"/>
        <rFont val="Arial"/>
        <family val="2"/>
      </rPr>
      <t xml:space="preserve"> ID, regardless of the individual POs Medicare Advantage or Medi-Cal Managed Care enrollment. The Medicare Advantage file must contain </t>
    </r>
    <r>
      <rPr>
        <i/>
        <sz val="10"/>
        <color rgb="FF0000FF"/>
        <rFont val="Arial"/>
        <family val="2"/>
      </rPr>
      <t>125</t>
    </r>
    <r>
      <rPr>
        <i/>
        <sz val="10"/>
        <rFont val="Arial"/>
        <family val="2"/>
      </rPr>
      <t xml:space="preserve"> records per </t>
    </r>
    <r>
      <rPr>
        <i/>
        <sz val="10"/>
        <color rgb="FF0000FF"/>
        <rFont val="Arial"/>
        <family val="2"/>
      </rPr>
      <t>AMP PO ID</t>
    </r>
    <r>
      <rPr>
        <i/>
        <sz val="10"/>
        <rFont val="Arial"/>
        <family val="2"/>
      </rPr>
      <t>, regardless of the individual POs Commercial HMO/POS or Medi-Cal Managed Care enrollment. Whether submitting a Medicare Advantage file, a Commercial HMO/POS file or a Medi-Cal Managed Care file, the enrollment for the other products should be zero (0).</t>
    </r>
    <r>
      <rPr>
        <i/>
        <sz val="10"/>
        <color rgb="FF0000FF"/>
        <rFont val="Arial"/>
        <family val="2"/>
      </rPr>
      <t xml:space="preserve">
For definitions of the race and ethnicity categories and data sources, refer to General Guideline 32: Race and Ethnicity (RES) Stratification in the Measurement Year 2022 AMP Final Technical Specifications.</t>
    </r>
  </si>
  <si>
    <r>
      <t>Must be completed by the Health Plan as Y = Approved for reporting</t>
    </r>
    <r>
      <rPr>
        <sz val="10"/>
        <color rgb="FF0000FF"/>
        <rFont val="Arial"/>
        <family val="2"/>
      </rPr>
      <t xml:space="preserve"> or N = Not Audited (ONLY Testing Measures are not required to be audited</t>
    </r>
    <r>
      <rPr>
        <sz val="10"/>
        <rFont val="Arial"/>
        <family val="2"/>
      </rPr>
      <t>.) See Audit Results Table in tab (3). Required for FINAL AUDITED file (</t>
    </r>
    <r>
      <rPr>
        <sz val="10"/>
        <color rgb="FF0000FF"/>
        <rFont val="Arial"/>
        <family val="2"/>
      </rPr>
      <t>FAMP2023UNIQUEID.CSV</t>
    </r>
    <r>
      <rPr>
        <sz val="10"/>
        <rFont val="Arial"/>
        <family val="2"/>
      </rPr>
      <t>).</t>
    </r>
  </si>
  <si>
    <t>Testing</t>
  </si>
  <si>
    <t>IHAC</t>
  </si>
  <si>
    <t>IHAM</t>
  </si>
  <si>
    <t>IHAMC</t>
  </si>
  <si>
    <t>Audited should always be Y, with the exception of testing measures (no audit required).</t>
  </si>
  <si>
    <t xml:space="preserve">*This measure has race and ethnicity stratifications added for MY 2022. Please refer to Tab (4) Clinical Measure ID Table for a complete list of all race and ethnicity stratifications that must be reported. </t>
  </si>
  <si>
    <t>The WCV Commercial HMO/POS product line has been added to all WCV rates for testing in MY 2022.</t>
  </si>
  <si>
    <t>CBP_1885_20*</t>
  </si>
  <si>
    <t>COLOVR*</t>
  </si>
  <si>
    <t>HBD8TR*</t>
  </si>
  <si>
    <t>HBD9TR*</t>
  </si>
  <si>
    <t>PPC_TPRE*</t>
  </si>
  <si>
    <t>PPC_POS*</t>
  </si>
  <si>
    <t>WCVOV*</t>
  </si>
  <si>
    <t>Controlling High Blood Pressure*</t>
  </si>
  <si>
    <t>Colorectal Cancer Screening: Total Rate Ages 46-75 years*</t>
  </si>
  <si>
    <t>Hemoglobin A1c Control for Patients With Diabetes: HbA1c Control &lt; 8.0%*</t>
  </si>
  <si>
    <t>Hemoglobin A1c Control for Patients With Diabetes:  HbA1c Poor Control &gt; 9.0%*</t>
  </si>
  <si>
    <t>Prenatal and Postpartum Care: Timeliness of Prenatal Care*</t>
  </si>
  <si>
    <t>Prenatal and Postpartum Care: Postpartum Care*</t>
  </si>
  <si>
    <t>Child and Adolescent Well-Care Visits: Total Rate Ages 3-21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</si>
</sst>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00"/>
    <numFmt numFmtId="165" formatCode="_(* #,##0.00000_);_(* \(#,##0.00000\);_(* \-?????_);_(@_)"/>
    <numFmt numFmtId="166" formatCode="0.00000000"/>
    <numFmt numFmtId="167" formatCode="0.00000"/>
  </numFmts>
  <fonts count="35" x14ac:knownFonts="1">
    <font>
      <sz val="10"/>
      <name val="Arial"/>
      <family val="2"/>
    </font>
    <font>
      <sz val="14"/>
      <name val="Arial"/>
      <family val="2"/>
    </font>
    <font>
      <sz val="14"/>
      <color rgb="FF0000FF"/>
      <name val="Arial"/>
      <family val="2"/>
    </font>
    <font>
      <sz val="10"/>
      <color rgb="FF0000FF"/>
      <name val="Arial"/>
      <family val="2"/>
    </font>
    <font>
      <u/>
      <sz val="10"/>
      <color rgb="FF0000FF"/>
      <name val="Arial"/>
      <family val="2"/>
    </font>
    <font>
      <b/>
      <sz val="10"/>
      <name val="Arial"/>
      <family val="2"/>
    </font>
    <font>
      <sz val="10"/>
      <color rgb="FF000000"/>
      <name val="Arial"/>
      <family val="2"/>
    </font>
    <font>
      <b/>
      <sz val="11"/>
      <name val="Arial"/>
      <family val="2"/>
    </font>
    <font>
      <sz val="11"/>
      <name val="Arial"/>
      <family val="2"/>
    </font>
    <font>
      <i/>
      <sz val="10"/>
      <name val="Arial"/>
      <family val="2"/>
    </font>
    <font>
      <b/>
      <sz val="10"/>
      <color rgb="FF0000FF"/>
      <name val="Arial"/>
      <family val="2"/>
    </font>
    <font>
      <b/>
      <i/>
      <sz val="10"/>
      <name val="Arial"/>
      <family val="2"/>
    </font>
    <font>
      <sz val="10"/>
      <name val="Arial"/>
      <family val="2"/>
      <charset val="1"/>
    </font>
    <font>
      <u/>
      <sz val="10"/>
      <name val="Arial"/>
      <family val="2"/>
    </font>
    <font>
      <sz val="10"/>
      <name val="Arial"/>
      <family val="2"/>
    </font>
    <font>
      <sz val="10"/>
      <color rgb="FF0066FF"/>
      <name val="Arial"/>
      <family val="2"/>
    </font>
    <font>
      <sz val="9"/>
      <name val="Arial"/>
      <family val="2"/>
    </font>
    <font>
      <sz val="9"/>
      <color rgb="FF000000"/>
      <name val="Arial"/>
      <family val="2"/>
    </font>
    <font>
      <sz val="11"/>
      <color rgb="FF0000FF"/>
      <name val="Arial"/>
      <family val="2"/>
    </font>
    <font>
      <b/>
      <sz val="11"/>
      <name val="Arial"/>
      <family val="2"/>
      <charset val="1"/>
    </font>
    <font>
      <sz val="11"/>
      <name val="Arial"/>
      <family val="2"/>
      <charset val="1"/>
    </font>
    <font>
      <b/>
      <i/>
      <u/>
      <sz val="11"/>
      <name val="Arial"/>
      <family val="2"/>
      <charset val="1"/>
    </font>
    <font>
      <b/>
      <sz val="10"/>
      <name val="Arial"/>
      <family val="2"/>
      <charset val="1"/>
    </font>
    <font>
      <i/>
      <sz val="12"/>
      <name val="Arial"/>
      <family val="2"/>
    </font>
    <font>
      <sz val="8"/>
      <name val="Arial"/>
      <family val="2"/>
    </font>
    <font>
      <sz val="10"/>
      <name val="Calibri"/>
      <family val="2"/>
    </font>
    <font>
      <sz val="10"/>
      <color theme="9"/>
      <name val="Arial"/>
      <family val="2"/>
    </font>
    <font>
      <i/>
      <sz val="10"/>
      <color rgb="FF0000FF"/>
      <name val="Arial"/>
      <family val="2"/>
    </font>
    <font>
      <sz val="10"/>
      <color rgb="FF0000FF"/>
      <name val="Calibri"/>
      <family val="2"/>
    </font>
    <font>
      <strike/>
      <sz val="10"/>
      <name val="Arial"/>
      <family val="2"/>
    </font>
    <font>
      <strike/>
      <sz val="10"/>
      <color rgb="FFFF0000"/>
      <name val="Arial"/>
      <family val="2"/>
    </font>
    <font>
      <b/>
      <u/>
      <sz val="10"/>
      <color rgb="FF0000FF"/>
      <name val="Arial"/>
      <family val="2"/>
    </font>
    <font>
      <sz val="11"/>
      <color rgb="FF0C11D8"/>
      <name val="Arial"/>
      <family val="2"/>
    </font>
    <font>
      <sz val="10"/>
      <color rgb="FFFF0000"/>
      <name val="Arial"/>
      <family val="2"/>
    </font>
    <font>
      <sz val="10"/>
      <color rgb="FF0C11D8"/>
      <name val="Arial"/>
      <family val="2"/>
    </font>
  </fonts>
  <fills count="7">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FF00"/>
        <bgColor indexed="34"/>
      </patternFill>
    </fill>
  </fills>
  <borders count="37">
    <border>
      <left/>
      <right/>
      <top/>
      <bottom/>
      <diagonal/>
    </border>
    <border>
      <left style="thin">
        <color rgb="FF3C3C3C"/>
      </left>
      <right style="thin">
        <color rgb="FF3C3C3C"/>
      </right>
      <top style="thin">
        <color rgb="FF3C3C3C"/>
      </top>
      <bottom style="thin">
        <color rgb="FF3C3C3C"/>
      </bottom>
      <diagonal/>
    </border>
    <border>
      <left style="thin">
        <color rgb="FF3C3C3C"/>
      </left>
      <right style="thin">
        <color rgb="FF3C3C3C"/>
      </right>
      <top/>
      <bottom style="thin">
        <color rgb="FF3C3C3C"/>
      </bottom>
      <diagonal/>
    </border>
    <border>
      <left style="thin">
        <color rgb="FF3C3C3C"/>
      </left>
      <right/>
      <top style="thin">
        <color rgb="FF3C3C3C"/>
      </top>
      <bottom style="thin">
        <color rgb="FF3C3C3C"/>
      </bottom>
      <diagonal/>
    </border>
    <border>
      <left/>
      <right style="thin">
        <color rgb="FF3C3C3C"/>
      </right>
      <top style="thin">
        <color rgb="FF3C3C3C"/>
      </top>
      <bottom style="thin">
        <color rgb="FF3C3C3C"/>
      </bottom>
      <diagonal/>
    </border>
    <border>
      <left/>
      <right/>
      <top/>
      <bottom style="thin">
        <color rgb="FF3C3C3C"/>
      </bottom>
      <diagonal/>
    </border>
    <border>
      <left/>
      <right/>
      <top style="thin">
        <color rgb="FF3C3C3C"/>
      </top>
      <bottom style="thin">
        <color rgb="FF3C3C3C"/>
      </bottom>
      <diagonal/>
    </border>
    <border>
      <left style="thin">
        <color rgb="FF3C3C3C"/>
      </left>
      <right style="thin">
        <color rgb="FF3C3C3C"/>
      </right>
      <top style="thin">
        <color rgb="FF3C3C3C"/>
      </top>
      <bottom/>
      <diagonal/>
    </border>
    <border>
      <left style="thin">
        <color rgb="FF3C3C3C"/>
      </left>
      <right style="thin">
        <color rgb="FF3C3C3C"/>
      </right>
      <top/>
      <bottom/>
      <diagonal/>
    </border>
    <border>
      <left style="thin">
        <color auto="1"/>
      </left>
      <right style="thin">
        <color auto="1"/>
      </right>
      <top style="thin">
        <color auto="1"/>
      </top>
      <bottom style="thin">
        <color auto="1"/>
      </bottom>
      <diagonal/>
    </border>
    <border>
      <left/>
      <right style="thin">
        <color rgb="FF3C3C3C"/>
      </right>
      <top style="thin">
        <color rgb="FF3C3C3C"/>
      </top>
      <bottom/>
      <diagonal/>
    </border>
    <border>
      <left style="thin">
        <color rgb="FF3C3C3C"/>
      </left>
      <right/>
      <top style="thin">
        <color rgb="FF3C3C3C"/>
      </top>
      <bottom/>
      <diagonal/>
    </border>
    <border>
      <left/>
      <right/>
      <top style="thin">
        <color rgb="FF3C3C3C"/>
      </top>
      <bottom/>
      <diagonal/>
    </border>
    <border>
      <left style="thin">
        <color rgb="FF3C3C3C"/>
      </left>
      <right/>
      <top/>
      <bottom/>
      <diagonal/>
    </border>
    <border>
      <left/>
      <right style="thin">
        <color rgb="FF3C3C3C"/>
      </right>
      <top/>
      <bottom/>
      <diagonal/>
    </border>
    <border>
      <left style="thin">
        <color indexed="64"/>
      </left>
      <right style="thin">
        <color indexed="64"/>
      </right>
      <top style="thin">
        <color indexed="64"/>
      </top>
      <bottom style="thin">
        <color indexed="64"/>
      </bottom>
      <diagonal/>
    </border>
    <border>
      <left style="thin">
        <color rgb="FF3C3C3C"/>
      </left>
      <right style="thin">
        <color rgb="FF3C3C3C"/>
      </right>
      <top style="thin">
        <color rgb="FF3C3C3C"/>
      </top>
      <bottom style="thin">
        <color indexed="64"/>
      </bottom>
      <diagonal/>
    </border>
    <border>
      <left style="thin">
        <color indexed="63"/>
      </left>
      <right/>
      <top style="thin">
        <color indexed="63"/>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style="thin">
        <color indexed="64"/>
      </right>
      <top style="thin">
        <color indexed="64"/>
      </top>
      <bottom/>
      <diagonal/>
    </border>
    <border>
      <left style="thin">
        <color auto="1"/>
      </left>
      <right style="thin">
        <color indexed="64"/>
      </right>
      <top style="thin">
        <color auto="1"/>
      </top>
      <bottom style="thin">
        <color indexed="63"/>
      </bottom>
      <diagonal/>
    </border>
    <border>
      <left style="thin">
        <color indexed="63"/>
      </left>
      <right/>
      <top/>
      <bottom style="thin">
        <color indexed="63"/>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bottom style="thin">
        <color indexed="63"/>
      </bottom>
      <diagonal/>
    </border>
    <border>
      <left style="thin">
        <color auto="1"/>
      </left>
      <right/>
      <top style="thin">
        <color auto="1"/>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style="thin">
        <color indexed="64"/>
      </top>
      <bottom/>
      <diagonal/>
    </border>
  </borders>
  <cellStyleXfs count="4">
    <xf numFmtId="0" fontId="0" fillId="0" borderId="0"/>
    <xf numFmtId="0" fontId="4" fillId="0" borderId="0" applyBorder="0" applyAlignment="0" applyProtection="0"/>
    <xf numFmtId="0" fontId="14" fillId="0" borderId="0"/>
    <xf numFmtId="0" fontId="14" fillId="0" borderId="0"/>
  </cellStyleXfs>
  <cellXfs count="376">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horizontal="center"/>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xf numFmtId="0" fontId="7" fillId="0" borderId="0" xfId="0" applyFont="1"/>
    <xf numFmtId="0" fontId="8" fillId="0" borderId="0" xfId="0" applyFont="1"/>
    <xf numFmtId="0" fontId="9" fillId="0" borderId="0" xfId="0" applyFont="1"/>
    <xf numFmtId="0" fontId="0" fillId="0" borderId="1" xfId="0" applyBorder="1"/>
    <xf numFmtId="0" fontId="0" fillId="0" borderId="1" xfId="0" applyBorder="1" applyAlignment="1">
      <alignment horizontal="left" vertical="top"/>
    </xf>
    <xf numFmtId="0" fontId="0" fillId="0" borderId="1" xfId="0" applyBorder="1" applyAlignment="1">
      <alignment vertical="top"/>
    </xf>
    <xf numFmtId="0" fontId="6" fillId="0" borderId="0" xfId="0" applyFont="1"/>
    <xf numFmtId="0" fontId="0" fillId="0" borderId="1" xfId="0" applyBorder="1" applyAlignment="1">
      <alignment vertical="top" wrapText="1"/>
    </xf>
    <xf numFmtId="0" fontId="0" fillId="0" borderId="0" xfId="0" applyAlignment="1">
      <alignment wrapText="1"/>
    </xf>
    <xf numFmtId="0" fontId="5" fillId="0" borderId="1" xfId="0" applyFont="1" applyBorder="1" applyAlignment="1">
      <alignment horizontal="center" vertical="center"/>
    </xf>
    <xf numFmtId="0" fontId="0" fillId="0" borderId="2" xfId="0" applyBorder="1" applyAlignment="1">
      <alignment vertical="top"/>
    </xf>
    <xf numFmtId="0" fontId="0" fillId="0" borderId="2" xfId="0" applyBorder="1" applyAlignment="1">
      <alignment vertical="top" wrapText="1"/>
    </xf>
    <xf numFmtId="0" fontId="0" fillId="0" borderId="2" xfId="0" applyBorder="1" applyAlignment="1">
      <alignment horizontal="left" vertical="top"/>
    </xf>
    <xf numFmtId="0" fontId="0" fillId="0" borderId="0" xfId="0" applyAlignment="1">
      <alignment horizontal="left"/>
    </xf>
    <xf numFmtId="49" fontId="0" fillId="0" borderId="0" xfId="0" applyNumberFormat="1"/>
    <xf numFmtId="0" fontId="0" fillId="0" borderId="0" xfId="0" applyAlignment="1">
      <alignment horizontal="center"/>
    </xf>
    <xf numFmtId="165" fontId="0" fillId="0" borderId="0" xfId="0" applyNumberForma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6" fillId="0" borderId="0" xfId="0" applyNumberFormat="1" applyFont="1" applyAlignment="1">
      <alignment horizontal="left" vertical="center" wrapText="1"/>
    </xf>
    <xf numFmtId="167" fontId="0" fillId="0" borderId="0" xfId="0" applyNumberFormat="1" applyAlignment="1">
      <alignment horizontal="center"/>
    </xf>
    <xf numFmtId="0" fontId="0" fillId="0" borderId="1" xfId="0" applyBorder="1" applyAlignment="1">
      <alignment horizontal="left"/>
    </xf>
    <xf numFmtId="0" fontId="0" fillId="3" borderId="1" xfId="0" applyFill="1" applyBorder="1" applyAlignment="1">
      <alignment horizontal="center" vertical="top"/>
    </xf>
    <xf numFmtId="166" fontId="0" fillId="0" borderId="0" xfId="0" applyNumberFormat="1" applyAlignment="1">
      <alignment horizontal="center"/>
    </xf>
    <xf numFmtId="0" fontId="1" fillId="0" borderId="0" xfId="0" applyFont="1"/>
    <xf numFmtId="0" fontId="10" fillId="0" borderId="0" xfId="0" applyFont="1"/>
    <xf numFmtId="0" fontId="16" fillId="0" borderId="0" xfId="0" applyFont="1" applyAlignment="1">
      <alignment horizontal="left"/>
    </xf>
    <xf numFmtId="0" fontId="16" fillId="0" borderId="0" xfId="0" applyFont="1"/>
    <xf numFmtId="49" fontId="16" fillId="0" borderId="0" xfId="0" applyNumberFormat="1" applyFont="1"/>
    <xf numFmtId="0" fontId="16" fillId="0" borderId="0" xfId="0" applyFont="1" applyAlignment="1">
      <alignment horizontal="center"/>
    </xf>
    <xf numFmtId="166" fontId="16" fillId="0" borderId="0" xfId="0" applyNumberFormat="1" applyFont="1" applyAlignment="1">
      <alignment horizontal="center"/>
    </xf>
    <xf numFmtId="165" fontId="16" fillId="0" borderId="0" xfId="0" applyNumberFormat="1" applyFont="1" applyAlignment="1">
      <alignment horizontal="center"/>
    </xf>
    <xf numFmtId="0" fontId="17" fillId="0" borderId="0" xfId="0" applyFont="1" applyAlignment="1">
      <alignment horizontal="center"/>
    </xf>
    <xf numFmtId="167" fontId="16" fillId="0" borderId="0" xfId="0" applyNumberFormat="1" applyFont="1" applyAlignment="1">
      <alignment horizontal="center"/>
    </xf>
    <xf numFmtId="0" fontId="13" fillId="3" borderId="9" xfId="1" applyFont="1" applyFill="1" applyBorder="1" applyAlignment="1" applyProtection="1"/>
    <xf numFmtId="0" fontId="3" fillId="0" borderId="8" xfId="0" applyFont="1" applyBorder="1" applyAlignment="1">
      <alignment horizontal="left"/>
    </xf>
    <xf numFmtId="0" fontId="19" fillId="0" borderId="0" xfId="0" applyFont="1"/>
    <xf numFmtId="0" fontId="12" fillId="0" borderId="0" xfId="0" applyFont="1"/>
    <xf numFmtId="0" fontId="20" fillId="0" borderId="0" xfId="0" applyFont="1"/>
    <xf numFmtId="0" fontId="12" fillId="0" borderId="0" xfId="0" applyFont="1" applyAlignment="1">
      <alignment wrapText="1"/>
    </xf>
    <xf numFmtId="0" fontId="6" fillId="0" borderId="0" xfId="0" applyFont="1" applyAlignment="1">
      <alignment vertical="top"/>
    </xf>
    <xf numFmtId="167" fontId="3" fillId="0" borderId="0" xfId="0" applyNumberFormat="1" applyFont="1" applyAlignment="1">
      <alignment horizontal="left" vertical="top" wrapText="1"/>
    </xf>
    <xf numFmtId="0" fontId="0" fillId="5" borderId="0" xfId="0" applyFill="1"/>
    <xf numFmtId="0" fontId="3" fillId="0" borderId="0" xfId="0" applyFont="1" applyAlignment="1">
      <alignment horizontal="left"/>
    </xf>
    <xf numFmtId="0" fontId="1" fillId="0" borderId="0" xfId="0" applyFont="1" applyAlignment="1">
      <alignment horizontal="center" vertical="top" wrapText="1"/>
    </xf>
    <xf numFmtId="0" fontId="0" fillId="5" borderId="0" xfId="0" applyFill="1" applyAlignment="1">
      <alignment horizontal="left"/>
    </xf>
    <xf numFmtId="0" fontId="0" fillId="0" borderId="9" xfId="0" applyBorder="1"/>
    <xf numFmtId="0" fontId="0" fillId="0" borderId="7" xfId="0" applyBorder="1" applyAlignment="1">
      <alignment vertical="top"/>
    </xf>
    <xf numFmtId="0" fontId="0" fillId="0" borderId="7" xfId="0" applyBorder="1" applyAlignment="1">
      <alignment vertical="top" wrapText="1"/>
    </xf>
    <xf numFmtId="0" fontId="0" fillId="0" borderId="0" xfId="0" applyAlignment="1">
      <alignment horizontal="center" vertical="top" wrapText="1"/>
    </xf>
    <xf numFmtId="0" fontId="3" fillId="0" borderId="9" xfId="0" applyFont="1" applyBorder="1" applyAlignment="1">
      <alignment vertical="top" wrapText="1"/>
    </xf>
    <xf numFmtId="0" fontId="19" fillId="0" borderId="0" xfId="0" applyFont="1" applyAlignment="1">
      <alignment wrapText="1"/>
    </xf>
    <xf numFmtId="0" fontId="10" fillId="0" borderId="0" xfId="0" applyFont="1" applyAlignment="1">
      <alignment wrapText="1"/>
    </xf>
    <xf numFmtId="0" fontId="0" fillId="0" borderId="8" xfId="0" applyBorder="1" applyAlignment="1">
      <alignment horizontal="left" wrapText="1"/>
    </xf>
    <xf numFmtId="0" fontId="0" fillId="0" borderId="2" xfId="0" applyBorder="1" applyAlignment="1">
      <alignment horizontal="left" wrapText="1"/>
    </xf>
    <xf numFmtId="0" fontId="0" fillId="0" borderId="8" xfId="0" applyBorder="1" applyAlignment="1">
      <alignment horizontal="left"/>
    </xf>
    <xf numFmtId="1" fontId="0" fillId="0" borderId="0" xfId="0" applyNumberFormat="1"/>
    <xf numFmtId="0" fontId="16" fillId="5" borderId="0" xfId="0" applyFont="1" applyFill="1" applyAlignment="1">
      <alignment horizontal="left"/>
    </xf>
    <xf numFmtId="0" fontId="16" fillId="5" borderId="0" xfId="0" applyFont="1" applyFill="1"/>
    <xf numFmtId="49" fontId="16" fillId="5" borderId="0" xfId="0" applyNumberFormat="1" applyFont="1" applyFill="1"/>
    <xf numFmtId="0" fontId="16" fillId="5" borderId="0" xfId="0" applyFont="1" applyFill="1" applyAlignment="1">
      <alignment horizontal="center"/>
    </xf>
    <xf numFmtId="166" fontId="16" fillId="5" borderId="0" xfId="0" applyNumberFormat="1" applyFont="1" applyFill="1" applyAlignment="1">
      <alignment horizontal="center"/>
    </xf>
    <xf numFmtId="165" fontId="16" fillId="5" borderId="0" xfId="0" applyNumberFormat="1" applyFont="1" applyFill="1" applyAlignment="1">
      <alignment horizontal="center"/>
    </xf>
    <xf numFmtId="0" fontId="0" fillId="5" borderId="0" xfId="0" applyFill="1" applyAlignment="1">
      <alignment horizontal="center"/>
    </xf>
    <xf numFmtId="0" fontId="0" fillId="0" borderId="1" xfId="0" applyBorder="1" applyAlignment="1">
      <alignment horizontal="left" wrapText="1"/>
    </xf>
    <xf numFmtId="0" fontId="7" fillId="5" borderId="0" xfId="0" applyFont="1" applyFill="1"/>
    <xf numFmtId="49" fontId="0" fillId="5" borderId="0" xfId="0" applyNumberFormat="1" applyFill="1"/>
    <xf numFmtId="166" fontId="0" fillId="5" borderId="0" xfId="0" applyNumberFormat="1" applyFill="1" applyAlignment="1">
      <alignment horizontal="center"/>
    </xf>
    <xf numFmtId="165" fontId="0" fillId="5" borderId="0" xfId="0" applyNumberFormat="1" applyFill="1" applyAlignment="1">
      <alignment horizontal="center"/>
    </xf>
    <xf numFmtId="167" fontId="0" fillId="0" borderId="0" xfId="0" applyNumberFormat="1" applyAlignment="1">
      <alignment horizontal="left" vertical="top" wrapText="1"/>
    </xf>
    <xf numFmtId="167" fontId="0" fillId="5" borderId="0" xfId="0" applyNumberFormat="1" applyFill="1" applyAlignment="1">
      <alignment horizontal="center"/>
    </xf>
    <xf numFmtId="0" fontId="0" fillId="5" borderId="0" xfId="0" applyFill="1" applyAlignment="1">
      <alignment wrapText="1"/>
    </xf>
    <xf numFmtId="167" fontId="0" fillId="5" borderId="0" xfId="0" applyNumberFormat="1" applyFill="1" applyAlignment="1">
      <alignment horizontal="left" vertical="top" wrapText="1"/>
    </xf>
    <xf numFmtId="167" fontId="0" fillId="5" borderId="0" xfId="0" applyNumberFormat="1" applyFill="1" applyAlignment="1">
      <alignment horizontal="left" vertical="center" wrapText="1"/>
    </xf>
    <xf numFmtId="167" fontId="16" fillId="5" borderId="0" xfId="0" applyNumberFormat="1" applyFont="1" applyFill="1" applyAlignment="1">
      <alignment horizontal="center"/>
    </xf>
    <xf numFmtId="0" fontId="0" fillId="4" borderId="9" xfId="0" applyFill="1" applyBorder="1" applyAlignment="1">
      <alignment horizontal="left"/>
    </xf>
    <xf numFmtId="0" fontId="0" fillId="5" borderId="8" xfId="0" applyFill="1" applyBorder="1" applyAlignment="1">
      <alignment horizontal="left" wrapText="1"/>
    </xf>
    <xf numFmtId="0" fontId="0" fillId="5" borderId="8" xfId="0" applyFill="1" applyBorder="1" applyAlignment="1">
      <alignment horizontal="left"/>
    </xf>
    <xf numFmtId="0" fontId="0" fillId="5" borderId="14" xfId="0" applyFill="1" applyBorder="1" applyAlignment="1">
      <alignment horizontal="left"/>
    </xf>
    <xf numFmtId="0" fontId="6" fillId="5" borderId="0" xfId="0" applyFont="1" applyFill="1" applyAlignment="1">
      <alignment horizontal="center"/>
    </xf>
    <xf numFmtId="49" fontId="0" fillId="3" borderId="1" xfId="0" applyNumberFormat="1" applyFill="1" applyBorder="1" applyAlignment="1">
      <alignment horizontal="center" vertical="top"/>
    </xf>
    <xf numFmtId="0" fontId="0" fillId="3" borderId="1" xfId="0" applyFill="1" applyBorder="1" applyAlignment="1">
      <alignment horizontal="center" vertical="top" wrapText="1"/>
    </xf>
    <xf numFmtId="0" fontId="0" fillId="3" borderId="3" xfId="0" applyFill="1" applyBorder="1" applyAlignment="1">
      <alignment horizontal="center" vertical="top"/>
    </xf>
    <xf numFmtId="0" fontId="0" fillId="3" borderId="9" xfId="0" applyFill="1" applyBorder="1" applyAlignment="1">
      <alignment horizontal="center" vertical="top"/>
    </xf>
    <xf numFmtId="0" fontId="0" fillId="3" borderId="4" xfId="0" applyFill="1" applyBorder="1" applyAlignment="1">
      <alignment horizontal="center" vertical="top"/>
    </xf>
    <xf numFmtId="0" fontId="0" fillId="3" borderId="15" xfId="0" applyFill="1" applyBorder="1" applyAlignment="1">
      <alignment horizontal="center" vertical="top"/>
    </xf>
    <xf numFmtId="0" fontId="0" fillId="0" borderId="9" xfId="0" applyBorder="1" applyAlignment="1">
      <alignment horizontal="center" vertical="center" wrapText="1"/>
    </xf>
    <xf numFmtId="0" fontId="22" fillId="0" borderId="9" xfId="0" applyFont="1" applyBorder="1" applyAlignment="1">
      <alignment horizontal="left" wrapText="1"/>
    </xf>
    <xf numFmtId="0" fontId="5" fillId="0" borderId="17" xfId="0" applyFont="1" applyBorder="1" applyAlignment="1">
      <alignment wrapText="1"/>
    </xf>
    <xf numFmtId="0" fontId="0" fillId="3" borderId="1" xfId="0" applyFill="1" applyBorder="1" applyAlignment="1">
      <alignment horizontal="center" wrapText="1"/>
    </xf>
    <xf numFmtId="0" fontId="3" fillId="5" borderId="15" xfId="0" applyFont="1" applyFill="1" applyBorder="1" applyAlignment="1">
      <alignment horizontal="center" vertical="top" wrapText="1"/>
    </xf>
    <xf numFmtId="167" fontId="0" fillId="3" borderId="1" xfId="0" applyNumberFormat="1" applyFill="1" applyBorder="1" applyAlignment="1">
      <alignment horizontal="center" vertical="top"/>
    </xf>
    <xf numFmtId="0" fontId="5" fillId="0" borderId="15" xfId="0" applyFont="1" applyBorder="1" applyAlignment="1">
      <alignment horizontal="left" vertical="top" wrapText="1"/>
    </xf>
    <xf numFmtId="0" fontId="0" fillId="4" borderId="9" xfId="0" applyFill="1" applyBorder="1" applyAlignment="1">
      <alignment horizontal="center" vertical="top"/>
    </xf>
    <xf numFmtId="1" fontId="0" fillId="3" borderId="1" xfId="0" applyNumberFormat="1" applyFill="1" applyBorder="1" applyAlignment="1">
      <alignment horizontal="center" vertical="top"/>
    </xf>
    <xf numFmtId="1" fontId="0" fillId="3" borderId="9" xfId="0" applyNumberFormat="1" applyFill="1" applyBorder="1" applyAlignment="1">
      <alignment horizontal="center" vertical="top"/>
    </xf>
    <xf numFmtId="1" fontId="0" fillId="4" borderId="9" xfId="0" applyNumberFormat="1" applyFill="1" applyBorder="1" applyAlignment="1">
      <alignment horizontal="center"/>
    </xf>
    <xf numFmtId="1" fontId="0" fillId="3" borderId="2" xfId="0" applyNumberFormat="1" applyFill="1" applyBorder="1" applyAlignment="1">
      <alignment horizontal="center" vertical="top"/>
    </xf>
    <xf numFmtId="0" fontId="0" fillId="3" borderId="1" xfId="0" applyFill="1" applyBorder="1" applyAlignment="1">
      <alignment horizontal="center"/>
    </xf>
    <xf numFmtId="0" fontId="0" fillId="3" borderId="7" xfId="0" applyFill="1" applyBorder="1" applyAlignment="1">
      <alignment horizontal="center" vertical="top"/>
    </xf>
    <xf numFmtId="0" fontId="0" fillId="4" borderId="1" xfId="0" applyFill="1" applyBorder="1" applyAlignment="1">
      <alignment horizontal="center" vertical="top" wrapText="1"/>
    </xf>
    <xf numFmtId="1" fontId="0" fillId="3" borderId="1" xfId="0" applyNumberFormat="1" applyFill="1" applyBorder="1" applyAlignment="1">
      <alignment horizontal="center"/>
    </xf>
    <xf numFmtId="1" fontId="0" fillId="3" borderId="3" xfId="0" applyNumberFormat="1" applyFill="1" applyBorder="1" applyAlignment="1">
      <alignment horizontal="center" vertical="top"/>
    </xf>
    <xf numFmtId="0" fontId="0" fillId="3" borderId="3" xfId="0" applyFill="1" applyBorder="1" applyAlignment="1">
      <alignment horizontal="center"/>
    </xf>
    <xf numFmtId="49" fontId="0" fillId="3" borderId="1" xfId="0" quotePrefix="1" applyNumberFormat="1" applyFill="1" applyBorder="1" applyAlignment="1">
      <alignment horizontal="center" vertical="top"/>
    </xf>
    <xf numFmtId="167" fontId="0" fillId="3" borderId="16" xfId="0" applyNumberFormat="1" applyFill="1" applyBorder="1" applyAlignment="1">
      <alignment horizontal="center" vertical="top"/>
    </xf>
    <xf numFmtId="167" fontId="0" fillId="3" borderId="1" xfId="0" applyNumberFormat="1" applyFill="1" applyBorder="1" applyAlignment="1">
      <alignment horizontal="center"/>
    </xf>
    <xf numFmtId="167" fontId="0" fillId="3" borderId="2" xfId="0" applyNumberFormat="1" applyFill="1" applyBorder="1" applyAlignment="1">
      <alignment horizontal="center"/>
    </xf>
    <xf numFmtId="0" fontId="0" fillId="3" borderId="7" xfId="0" applyFill="1" applyBorder="1" applyAlignment="1">
      <alignment horizontal="center" vertical="top" wrapText="1"/>
    </xf>
    <xf numFmtId="0" fontId="3" fillId="2" borderId="15" xfId="0" applyFont="1" applyFill="1" applyBorder="1" applyAlignment="1">
      <alignment horizontal="center" vertical="top" wrapText="1"/>
    </xf>
    <xf numFmtId="0" fontId="3" fillId="0" borderId="15" xfId="0" applyFont="1" applyBorder="1" applyAlignment="1">
      <alignment horizontal="center" vertical="top" wrapText="1"/>
    </xf>
    <xf numFmtId="0" fontId="3" fillId="5" borderId="8" xfId="0" applyFont="1" applyFill="1" applyBorder="1" applyAlignment="1">
      <alignment horizontal="left"/>
    </xf>
    <xf numFmtId="0" fontId="3" fillId="5" borderId="0" xfId="0" applyFont="1" applyFill="1" applyAlignment="1">
      <alignment horizontal="left"/>
    </xf>
    <xf numFmtId="0" fontId="5" fillId="0" borderId="18"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26" fillId="0" borderId="1" xfId="0" applyFont="1" applyBorder="1" applyAlignment="1">
      <alignment vertical="top" wrapText="1"/>
    </xf>
    <xf numFmtId="1" fontId="0" fillId="4" borderId="3" xfId="0" applyNumberFormat="1" applyFill="1" applyBorder="1" applyAlignment="1">
      <alignment horizontal="center" vertical="top"/>
    </xf>
    <xf numFmtId="49" fontId="0" fillId="0" borderId="2" xfId="0" applyNumberFormat="1"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xf>
    <xf numFmtId="0" fontId="0" fillId="3" borderId="15" xfId="0" applyFill="1" applyBorder="1" applyAlignment="1">
      <alignment horizontal="center" vertical="top" wrapText="1"/>
    </xf>
    <xf numFmtId="0" fontId="0" fillId="6" borderId="15" xfId="0" applyFill="1" applyBorder="1" applyAlignment="1">
      <alignment horizontal="center" vertical="top"/>
    </xf>
    <xf numFmtId="0" fontId="0" fillId="6" borderId="15" xfId="0" applyFill="1" applyBorder="1" applyAlignment="1">
      <alignment horizontal="center"/>
    </xf>
    <xf numFmtId="1" fontId="0" fillId="3" borderId="15" xfId="0" applyNumberFormat="1" applyFill="1" applyBorder="1" applyAlignment="1">
      <alignment horizontal="center" vertical="top"/>
    </xf>
    <xf numFmtId="0" fontId="5" fillId="0" borderId="23" xfId="0" applyFont="1" applyBorder="1" applyAlignment="1">
      <alignment horizontal="left" wrapText="1"/>
    </xf>
    <xf numFmtId="164" fontId="3" fillId="0" borderId="2" xfId="0" applyNumberFormat="1" applyFont="1" applyBorder="1" applyAlignment="1">
      <alignment horizontal="center" wrapText="1"/>
    </xf>
    <xf numFmtId="0" fontId="3" fillId="0" borderId="2" xfId="0" applyFont="1" applyBorder="1" applyAlignment="1">
      <alignment horizontal="center" wrapText="1"/>
    </xf>
    <xf numFmtId="167" fontId="3" fillId="3" borderId="1" xfId="0" applyNumberFormat="1" applyFont="1" applyFill="1" applyBorder="1" applyAlignment="1">
      <alignment horizontal="center" vertical="top"/>
    </xf>
    <xf numFmtId="0" fontId="0" fillId="0" borderId="15" xfId="0" applyBorder="1" applyAlignment="1">
      <alignment horizontal="center" vertical="center" wrapText="1"/>
    </xf>
    <xf numFmtId="0" fontId="3" fillId="3" borderId="1" xfId="0" applyFont="1" applyFill="1" applyBorder="1" applyAlignment="1">
      <alignment horizontal="center" vertical="top"/>
    </xf>
    <xf numFmtId="164" fontId="0" fillId="0" borderId="8" xfId="0" applyNumberFormat="1" applyBorder="1" applyAlignment="1">
      <alignment horizontal="center" wrapText="1"/>
    </xf>
    <xf numFmtId="0" fontId="3" fillId="0" borderId="9" xfId="0" applyFont="1" applyBorder="1" applyAlignment="1">
      <alignment horizontal="center" vertical="top" wrapText="1"/>
    </xf>
    <xf numFmtId="0" fontId="3" fillId="0" borderId="9" xfId="0" applyFont="1" applyBorder="1" applyAlignment="1">
      <alignment horizontal="left" vertical="top" wrapText="1"/>
    </xf>
    <xf numFmtId="0" fontId="3" fillId="5" borderId="9" xfId="0" applyFont="1" applyFill="1" applyBorder="1" applyAlignment="1">
      <alignment horizontal="center" vertical="top"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0" fillId="0" borderId="8" xfId="0" applyFont="1" applyBorder="1" applyAlignment="1">
      <alignment horizontal="left"/>
    </xf>
    <xf numFmtId="0" fontId="3" fillId="3" borderId="4" xfId="0" applyFont="1" applyFill="1" applyBorder="1" applyAlignment="1">
      <alignment horizontal="center" vertical="top"/>
    </xf>
    <xf numFmtId="49" fontId="3" fillId="3" borderId="1" xfId="0" applyNumberFormat="1" applyFont="1" applyFill="1" applyBorder="1" applyAlignment="1">
      <alignment horizontal="center" vertical="top"/>
    </xf>
    <xf numFmtId="1" fontId="3" fillId="3" borderId="1" xfId="0" applyNumberFormat="1" applyFont="1" applyFill="1" applyBorder="1" applyAlignment="1">
      <alignment horizontal="center" vertical="top"/>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xf>
    <xf numFmtId="0" fontId="3" fillId="0" borderId="9" xfId="0" applyFont="1" applyBorder="1" applyAlignment="1">
      <alignment horizontal="center" vertical="center" wrapText="1"/>
    </xf>
    <xf numFmtId="0" fontId="3" fillId="0" borderId="15" xfId="0" applyFont="1" applyBorder="1" applyAlignment="1">
      <alignment vertical="top" wrapText="1"/>
    </xf>
    <xf numFmtId="0" fontId="3" fillId="0" borderId="15" xfId="0" applyFont="1" applyBorder="1" applyAlignment="1">
      <alignment horizontal="left" vertical="top" wrapText="1"/>
    </xf>
    <xf numFmtId="0" fontId="0" fillId="0" borderId="17" xfId="0" applyBorder="1" applyAlignment="1">
      <alignment horizontal="center" wrapText="1"/>
    </xf>
    <xf numFmtId="0" fontId="0" fillId="4" borderId="20" xfId="0" applyFill="1" applyBorder="1" applyAlignment="1">
      <alignment horizontal="left"/>
    </xf>
    <xf numFmtId="0" fontId="13" fillId="3" borderId="20" xfId="1" applyFont="1" applyFill="1" applyBorder="1" applyAlignment="1" applyProtection="1"/>
    <xf numFmtId="0" fontId="0" fillId="3" borderId="27" xfId="0" applyFill="1" applyBorder="1" applyAlignment="1">
      <alignment horizontal="center" vertical="top"/>
    </xf>
    <xf numFmtId="0" fontId="3" fillId="3" borderId="27" xfId="0" applyFont="1" applyFill="1" applyBorder="1" applyAlignment="1">
      <alignment horizontal="center" vertical="top"/>
    </xf>
    <xf numFmtId="0" fontId="0" fillId="4" borderId="27" xfId="0" applyFill="1" applyBorder="1" applyAlignment="1">
      <alignment horizontal="center"/>
    </xf>
    <xf numFmtId="0" fontId="0" fillId="4" borderId="9" xfId="0" applyFill="1" applyBorder="1" applyAlignment="1">
      <alignment horizontal="center"/>
    </xf>
    <xf numFmtId="0" fontId="6" fillId="0" borderId="7" xfId="0" applyFont="1" applyBorder="1" applyAlignment="1">
      <alignment vertical="top" wrapText="1"/>
    </xf>
    <xf numFmtId="0" fontId="0" fillId="0" borderId="7" xfId="0" applyBorder="1" applyAlignment="1">
      <alignment horizontal="left" vertical="top"/>
    </xf>
    <xf numFmtId="0" fontId="3" fillId="0" borderId="9" xfId="0" applyFont="1" applyBorder="1" applyAlignment="1">
      <alignment horizontal="left" vertical="top"/>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top" wrapText="1"/>
    </xf>
    <xf numFmtId="0" fontId="3" fillId="4" borderId="18" xfId="0" applyFont="1" applyFill="1" applyBorder="1" applyAlignment="1">
      <alignment horizontal="center" vertical="top" wrapText="1"/>
    </xf>
    <xf numFmtId="0" fontId="3" fillId="4" borderId="15" xfId="0" applyFont="1" applyFill="1" applyBorder="1" applyAlignment="1">
      <alignment horizontal="center" vertical="top" wrapText="1"/>
    </xf>
    <xf numFmtId="0" fontId="3" fillId="4" borderId="20" xfId="0" applyFont="1" applyFill="1" applyBorder="1" applyAlignment="1">
      <alignment horizontal="center" vertical="top" wrapText="1"/>
    </xf>
    <xf numFmtId="1" fontId="0" fillId="4" borderId="11" xfId="0" applyNumberFormat="1" applyFill="1" applyBorder="1" applyAlignment="1">
      <alignment horizontal="center" vertical="top"/>
    </xf>
    <xf numFmtId="0" fontId="0" fillId="3" borderId="11" xfId="0" applyFill="1" applyBorder="1" applyAlignment="1">
      <alignment horizontal="center" vertical="top"/>
    </xf>
    <xf numFmtId="0" fontId="3" fillId="3" borderId="1" xfId="0" applyFont="1" applyFill="1" applyBorder="1" applyAlignment="1">
      <alignment horizontal="center" wrapText="1"/>
    </xf>
    <xf numFmtId="0" fontId="3" fillId="3" borderId="11" xfId="0" applyFont="1" applyFill="1" applyBorder="1" applyAlignment="1">
      <alignment horizontal="center" vertical="top"/>
    </xf>
    <xf numFmtId="0" fontId="3" fillId="4" borderId="9" xfId="0" applyFont="1" applyFill="1" applyBorder="1" applyAlignment="1">
      <alignment horizontal="center"/>
    </xf>
    <xf numFmtId="0" fontId="0" fillId="0" borderId="8" xfId="0" applyBorder="1" applyAlignment="1">
      <alignment vertical="top"/>
    </xf>
    <xf numFmtId="0" fontId="0" fillId="0" borderId="8" xfId="0" applyBorder="1" applyAlignment="1">
      <alignment vertical="top" wrapText="1"/>
    </xf>
    <xf numFmtId="0" fontId="0" fillId="0" borderId="13" xfId="0" applyBorder="1" applyAlignment="1">
      <alignment wrapText="1"/>
    </xf>
    <xf numFmtId="1" fontId="3" fillId="3" borderId="15" xfId="0" applyNumberFormat="1" applyFont="1" applyFill="1" applyBorder="1" applyAlignment="1">
      <alignment horizontal="center" vertical="top"/>
    </xf>
    <xf numFmtId="0" fontId="3" fillId="3" borderId="15" xfId="0" applyFont="1" applyFill="1" applyBorder="1" applyAlignment="1">
      <alignment horizontal="center" vertical="top" wrapText="1"/>
    </xf>
    <xf numFmtId="167" fontId="3" fillId="3" borderId="4" xfId="0" applyNumberFormat="1" applyFont="1" applyFill="1" applyBorder="1" applyAlignment="1">
      <alignment horizontal="center" vertical="top"/>
    </xf>
    <xf numFmtId="167" fontId="0" fillId="3" borderId="7" xfId="0" applyNumberFormat="1" applyFill="1" applyBorder="1" applyAlignment="1">
      <alignment horizontal="center" vertical="top"/>
    </xf>
    <xf numFmtId="1" fontId="3" fillId="3" borderId="1" xfId="0" applyNumberFormat="1" applyFont="1" applyFill="1" applyBorder="1" applyAlignment="1">
      <alignment horizontal="center"/>
    </xf>
    <xf numFmtId="0" fontId="0" fillId="0" borderId="22" xfId="0" applyBorder="1" applyAlignment="1">
      <alignment horizontal="center" wrapText="1"/>
    </xf>
    <xf numFmtId="0" fontId="0" fillId="4" borderId="15" xfId="0" applyFill="1" applyBorder="1"/>
    <xf numFmtId="0" fontId="0" fillId="0" borderId="2" xfId="0" applyBorder="1"/>
    <xf numFmtId="0" fontId="0" fillId="0" borderId="30" xfId="0" applyBorder="1" applyAlignment="1">
      <alignment horizontal="center" wrapText="1"/>
    </xf>
    <xf numFmtId="0" fontId="0" fillId="0" borderId="20" xfId="0" applyBorder="1" applyAlignment="1">
      <alignment horizontal="center" wrapText="1"/>
    </xf>
    <xf numFmtId="0" fontId="0" fillId="3" borderId="15" xfId="0" applyFill="1" applyBorder="1"/>
    <xf numFmtId="0" fontId="4" fillId="3" borderId="15" xfId="1" applyFill="1" applyBorder="1" applyAlignment="1" applyProtection="1"/>
    <xf numFmtId="0" fontId="3" fillId="4" borderId="15" xfId="0" applyFont="1" applyFill="1" applyBorder="1" applyAlignment="1">
      <alignment horizontal="center"/>
    </xf>
    <xf numFmtId="0" fontId="3" fillId="5" borderId="15" xfId="0" applyFont="1" applyFill="1" applyBorder="1" applyAlignment="1">
      <alignment horizontal="center"/>
    </xf>
    <xf numFmtId="0" fontId="0" fillId="3" borderId="7" xfId="0" applyFill="1" applyBorder="1" applyAlignment="1">
      <alignment horizontal="center"/>
    </xf>
    <xf numFmtId="1" fontId="0" fillId="3" borderId="7" xfId="0" applyNumberFormat="1" applyFill="1" applyBorder="1" applyAlignment="1">
      <alignment horizontal="center"/>
    </xf>
    <xf numFmtId="0" fontId="3" fillId="3" borderId="7" xfId="0" applyFont="1" applyFill="1" applyBorder="1" applyAlignment="1">
      <alignment horizontal="center" vertical="top"/>
    </xf>
    <xf numFmtId="1" fontId="3" fillId="3" borderId="15" xfId="0" applyNumberFormat="1" applyFont="1" applyFill="1" applyBorder="1" applyAlignment="1">
      <alignment horizontal="center"/>
    </xf>
    <xf numFmtId="167" fontId="3" fillId="3" borderId="15" xfId="0" applyNumberFormat="1" applyFont="1" applyFill="1" applyBorder="1" applyAlignment="1">
      <alignment horizontal="center" vertical="top"/>
    </xf>
    <xf numFmtId="0" fontId="3" fillId="6" borderId="20" xfId="0" applyFont="1" applyFill="1" applyBorder="1" applyAlignment="1">
      <alignment horizontal="center" vertical="top"/>
    </xf>
    <xf numFmtId="1" fontId="3" fillId="3" borderId="18" xfId="0" applyNumberFormat="1" applyFont="1" applyFill="1" applyBorder="1" applyAlignment="1">
      <alignment horizontal="center"/>
    </xf>
    <xf numFmtId="0" fontId="3" fillId="3" borderId="31" xfId="0" applyFont="1" applyFill="1" applyBorder="1" applyAlignment="1">
      <alignment horizontal="center" vertical="top"/>
    </xf>
    <xf numFmtId="0" fontId="3" fillId="3" borderId="15" xfId="0" applyFont="1" applyFill="1" applyBorder="1" applyAlignment="1">
      <alignment horizontal="center" vertical="top"/>
    </xf>
    <xf numFmtId="0" fontId="3" fillId="3" borderId="20" xfId="0" applyFont="1" applyFill="1" applyBorder="1" applyAlignment="1">
      <alignment horizontal="center" vertical="top"/>
    </xf>
    <xf numFmtId="167" fontId="3" fillId="3" borderId="2" xfId="0" applyNumberFormat="1" applyFont="1" applyFill="1" applyBorder="1" applyAlignment="1">
      <alignment horizontal="center" vertical="top"/>
    </xf>
    <xf numFmtId="0" fontId="0" fillId="3" borderId="31" xfId="0" applyFill="1" applyBorder="1" applyAlignment="1">
      <alignment horizontal="center" vertical="top"/>
    </xf>
    <xf numFmtId="0" fontId="0" fillId="3" borderId="8" xfId="0" applyFill="1" applyBorder="1" applyAlignment="1">
      <alignment horizontal="center" vertical="top"/>
    </xf>
    <xf numFmtId="0" fontId="0" fillId="3" borderId="13" xfId="0" applyFill="1" applyBorder="1" applyAlignment="1">
      <alignment horizontal="center" vertical="top"/>
    </xf>
    <xf numFmtId="0" fontId="3" fillId="3" borderId="26" xfId="0" applyFont="1" applyFill="1" applyBorder="1" applyAlignment="1">
      <alignment horizontal="center" vertical="top"/>
    </xf>
    <xf numFmtId="0" fontId="5" fillId="0" borderId="15" xfId="0" applyFont="1" applyBorder="1" applyAlignment="1">
      <alignment horizontal="center" vertical="top" wrapText="1"/>
    </xf>
    <xf numFmtId="49" fontId="3" fillId="3" borderId="1" xfId="0" quotePrefix="1" applyNumberFormat="1" applyFont="1" applyFill="1" applyBorder="1" applyAlignment="1">
      <alignment horizontal="center" vertical="top"/>
    </xf>
    <xf numFmtId="0" fontId="6" fillId="0" borderId="15" xfId="0" applyFont="1" applyBorder="1" applyAlignment="1">
      <alignment horizontal="left" vertical="top"/>
    </xf>
    <xf numFmtId="0" fontId="6" fillId="0" borderId="15" xfId="0" applyFont="1" applyBorder="1" applyAlignment="1">
      <alignment vertical="top" wrapText="1"/>
    </xf>
    <xf numFmtId="0" fontId="0" fillId="0" borderId="18" xfId="0" applyBorder="1" applyAlignment="1">
      <alignment vertical="top" wrapText="1"/>
    </xf>
    <xf numFmtId="49" fontId="3" fillId="3" borderId="1" xfId="0" applyNumberFormat="1" applyFont="1" applyFill="1" applyBorder="1" applyAlignment="1">
      <alignment horizontal="center"/>
    </xf>
    <xf numFmtId="0" fontId="3" fillId="3" borderId="1" xfId="0" applyFont="1" applyFill="1" applyBorder="1" applyAlignment="1">
      <alignment horizontal="center"/>
    </xf>
    <xf numFmtId="0" fontId="3" fillId="0" borderId="15" xfId="0" applyFont="1" applyBorder="1" applyAlignment="1">
      <alignment horizontal="center" wrapText="1"/>
    </xf>
    <xf numFmtId="0" fontId="3" fillId="0" borderId="9" xfId="0" applyFont="1" applyBorder="1"/>
    <xf numFmtId="0" fontId="3" fillId="0" borderId="9" xfId="0" applyFont="1" applyBorder="1" applyAlignment="1">
      <alignment wrapText="1"/>
    </xf>
    <xf numFmtId="0" fontId="0" fillId="0" borderId="9" xfId="0" applyBorder="1" applyAlignment="1">
      <alignment wrapText="1"/>
    </xf>
    <xf numFmtId="0" fontId="0" fillId="5" borderId="0" xfId="0" applyFill="1" applyAlignment="1">
      <alignment horizontal="left" wrapText="1"/>
    </xf>
    <xf numFmtId="0" fontId="22" fillId="0" borderId="9" xfId="0" applyFont="1" applyBorder="1"/>
    <xf numFmtId="0" fontId="29" fillId="0" borderId="20" xfId="0" applyFont="1" applyBorder="1" applyAlignment="1">
      <alignment horizontal="center" vertical="center" wrapText="1"/>
    </xf>
    <xf numFmtId="0" fontId="29" fillId="0" borderId="15" xfId="0" applyFont="1" applyBorder="1" applyAlignment="1">
      <alignment horizontal="center" vertical="center" wrapText="1"/>
    </xf>
    <xf numFmtId="0" fontId="0" fillId="0" borderId="14" xfId="0" applyBorder="1" applyAlignment="1">
      <alignment horizontal="left"/>
    </xf>
    <xf numFmtId="1" fontId="0" fillId="3" borderId="10" xfId="0" applyNumberFormat="1" applyFill="1" applyBorder="1" applyAlignment="1">
      <alignment horizontal="center"/>
    </xf>
    <xf numFmtId="0" fontId="0" fillId="3" borderId="15" xfId="0" applyFill="1" applyBorder="1" applyAlignment="1">
      <alignment horizontal="center"/>
    </xf>
    <xf numFmtId="0" fontId="3" fillId="0" borderId="1" xfId="0" applyFont="1" applyBorder="1" applyAlignment="1">
      <alignment vertical="top"/>
    </xf>
    <xf numFmtId="0" fontId="0" fillId="0" borderId="33" xfId="0" applyBorder="1" applyAlignment="1">
      <alignment horizontal="center" vertical="center" wrapText="1"/>
    </xf>
    <xf numFmtId="1" fontId="3" fillId="3" borderId="34" xfId="0" applyNumberFormat="1" applyFont="1" applyFill="1" applyBorder="1" applyAlignment="1">
      <alignment horizontal="center"/>
    </xf>
    <xf numFmtId="167" fontId="3" fillId="3" borderId="34" xfId="0" applyNumberFormat="1" applyFont="1" applyFill="1" applyBorder="1" applyAlignment="1">
      <alignment horizontal="center" vertical="top"/>
    </xf>
    <xf numFmtId="0" fontId="3" fillId="3" borderId="8" xfId="0" applyFont="1" applyFill="1" applyBorder="1" applyAlignment="1">
      <alignment horizontal="center" vertical="top"/>
    </xf>
    <xf numFmtId="0" fontId="0" fillId="6" borderId="33" xfId="0" applyFill="1" applyBorder="1" applyAlignment="1">
      <alignment horizontal="center" vertical="top"/>
    </xf>
    <xf numFmtId="167" fontId="0" fillId="3" borderId="33" xfId="0" applyNumberFormat="1" applyFill="1" applyBorder="1" applyAlignment="1">
      <alignment horizontal="center" vertical="top"/>
    </xf>
    <xf numFmtId="0" fontId="0" fillId="3" borderId="33" xfId="0" applyFill="1" applyBorder="1" applyAlignment="1">
      <alignment horizontal="center" vertical="top"/>
    </xf>
    <xf numFmtId="0" fontId="3" fillId="3" borderId="33" xfId="0" applyFont="1" applyFill="1" applyBorder="1" applyAlignment="1">
      <alignment horizontal="center" vertical="top"/>
    </xf>
    <xf numFmtId="1" fontId="3" fillId="6" borderId="20" xfId="0" applyNumberFormat="1" applyFont="1" applyFill="1" applyBorder="1" applyAlignment="1">
      <alignment horizontal="center" vertical="top"/>
    </xf>
    <xf numFmtId="1" fontId="3" fillId="6" borderId="15" xfId="0" applyNumberFormat="1" applyFont="1" applyFill="1" applyBorder="1" applyAlignment="1">
      <alignment horizontal="center" vertical="top"/>
    </xf>
    <xf numFmtId="0" fontId="0" fillId="0" borderId="20" xfId="0" applyBorder="1" applyAlignment="1">
      <alignment horizontal="center" vertical="center" wrapText="1"/>
    </xf>
    <xf numFmtId="0" fontId="0" fillId="0" borderId="22" xfId="0" applyBorder="1" applyAlignment="1">
      <alignment horizontal="left" vertical="center" wrapText="1"/>
    </xf>
    <xf numFmtId="0" fontId="0" fillId="0" borderId="9" xfId="0" applyBorder="1" applyAlignment="1">
      <alignment vertical="center"/>
    </xf>
    <xf numFmtId="0" fontId="5" fillId="0" borderId="9"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0" applyFont="1" applyBorder="1" applyAlignment="1">
      <alignment vertical="center" wrapText="1"/>
    </xf>
    <xf numFmtId="0" fontId="0" fillId="0" borderId="0" xfId="0" applyAlignment="1">
      <alignment vertical="center"/>
    </xf>
    <xf numFmtId="0" fontId="3" fillId="0" borderId="15" xfId="0" applyFont="1" applyBorder="1" applyAlignment="1">
      <alignment horizontal="left" vertical="center" wrapText="1"/>
    </xf>
    <xf numFmtId="0" fontId="3" fillId="0" borderId="9" xfId="0" applyFont="1" applyBorder="1" applyAlignment="1">
      <alignment vertical="center" wrapText="1"/>
    </xf>
    <xf numFmtId="0" fontId="0" fillId="0" borderId="9" xfId="0" applyBorder="1" applyAlignment="1">
      <alignment vertical="center" wrapText="1"/>
    </xf>
    <xf numFmtId="0" fontId="0" fillId="0" borderId="22" xfId="0" applyBorder="1" applyAlignment="1">
      <alignment vertical="center" wrapText="1"/>
    </xf>
    <xf numFmtId="0" fontId="0" fillId="0" borderId="9" xfId="0" applyBorder="1" applyAlignment="1">
      <alignment horizontal="left" vertical="center" wrapText="1"/>
    </xf>
    <xf numFmtId="0" fontId="15" fillId="0" borderId="0" xfId="0" applyFont="1" applyAlignment="1">
      <alignment vertical="center"/>
    </xf>
    <xf numFmtId="0" fontId="15" fillId="0" borderId="9" xfId="0" applyFont="1" applyBorder="1" applyAlignment="1">
      <alignment vertical="center" wrapText="1"/>
    </xf>
    <xf numFmtId="0" fontId="3" fillId="0" borderId="22" xfId="0" applyFont="1" applyBorder="1" applyAlignment="1">
      <alignment vertical="center" wrapText="1"/>
    </xf>
    <xf numFmtId="0" fontId="0" fillId="2" borderId="9" xfId="0" applyFill="1" applyBorder="1" applyAlignment="1">
      <alignment horizontal="center" vertical="center" wrapText="1"/>
    </xf>
    <xf numFmtId="0" fontId="0" fillId="0" borderId="33" xfId="0" applyBorder="1" applyAlignment="1">
      <alignment vertical="center" wrapText="1"/>
    </xf>
    <xf numFmtId="0" fontId="0" fillId="0" borderId="30" xfId="0" applyBorder="1" applyAlignment="1">
      <alignment horizontal="left"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29" fillId="0" borderId="9" xfId="0" applyFont="1" applyBorder="1" applyAlignment="1">
      <alignment vertical="center" wrapText="1"/>
    </xf>
    <xf numFmtId="0" fontId="29" fillId="0" borderId="0" xfId="0" applyFont="1" applyAlignment="1">
      <alignment vertical="center"/>
    </xf>
    <xf numFmtId="0" fontId="33" fillId="0" borderId="9" xfId="0" applyFont="1" applyBorder="1" applyAlignment="1">
      <alignment horizontal="left" vertical="center" wrapText="1"/>
    </xf>
    <xf numFmtId="0" fontId="3" fillId="0" borderId="30" xfId="0" applyFont="1" applyBorder="1" applyAlignment="1">
      <alignment vertical="center" wrapText="1"/>
    </xf>
    <xf numFmtId="0" fontId="3" fillId="0" borderId="15"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25" xfId="0" applyFont="1" applyBorder="1" applyAlignment="1">
      <alignment vertical="center" wrapText="1"/>
    </xf>
    <xf numFmtId="0" fontId="3" fillId="0" borderId="9"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0" fontId="0" fillId="5" borderId="9" xfId="0" applyFill="1" applyBorder="1" applyAlignment="1">
      <alignment horizontal="center" vertical="center" wrapText="1"/>
    </xf>
    <xf numFmtId="0" fontId="3" fillId="0" borderId="15" xfId="0" applyFont="1" applyBorder="1" applyAlignment="1">
      <alignment horizontal="center" vertical="center" wrapText="1"/>
    </xf>
    <xf numFmtId="0" fontId="3" fillId="5" borderId="9"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0" borderId="18" xfId="0" applyFont="1" applyBorder="1" applyAlignment="1">
      <alignment horizontal="left" vertical="center" wrapText="1"/>
    </xf>
    <xf numFmtId="0" fontId="3" fillId="5" borderId="15"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3" fillId="0" borderId="24" xfId="0" applyFont="1" applyBorder="1" applyAlignment="1">
      <alignment horizontal="left" vertical="center" wrapText="1"/>
    </xf>
    <xf numFmtId="0" fontId="0" fillId="0" borderId="21" xfId="0" applyBorder="1" applyAlignment="1">
      <alignment vertical="center" wrapText="1"/>
    </xf>
    <xf numFmtId="0" fontId="0" fillId="2" borderId="15" xfId="0" applyFill="1" applyBorder="1" applyAlignment="1">
      <alignment horizontal="center" vertical="center" wrapText="1"/>
    </xf>
    <xf numFmtId="0" fontId="0" fillId="0" borderId="15" xfId="0" applyBorder="1" applyAlignment="1">
      <alignment vertical="center" wrapText="1"/>
    </xf>
    <xf numFmtId="0" fontId="33" fillId="0" borderId="15" xfId="0" applyFont="1" applyBorder="1" applyAlignment="1">
      <alignment vertical="center" wrapText="1"/>
    </xf>
    <xf numFmtId="0" fontId="0" fillId="0" borderId="15" xfId="0" applyBorder="1" applyAlignment="1">
      <alignment horizontal="left" vertical="center" wrapText="1"/>
    </xf>
    <xf numFmtId="0" fontId="0" fillId="0" borderId="9" xfId="0" applyBorder="1"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3" fillId="0" borderId="15" xfId="0" applyFont="1" applyBorder="1" applyAlignment="1">
      <alignment vertical="center"/>
    </xf>
    <xf numFmtId="0" fontId="3" fillId="2" borderId="15" xfId="0" applyFont="1" applyFill="1" applyBorder="1" applyAlignment="1">
      <alignment horizontal="center" vertical="center" wrapText="1"/>
    </xf>
    <xf numFmtId="0" fontId="3" fillId="4" borderId="27" xfId="0" applyFont="1" applyFill="1" applyBorder="1" applyAlignment="1">
      <alignment horizontal="center" vertical="top" wrapText="1"/>
    </xf>
    <xf numFmtId="0" fontId="3" fillId="4" borderId="31" xfId="0" applyFont="1" applyFill="1" applyBorder="1" applyAlignment="1">
      <alignment horizontal="center" vertical="top" wrapText="1"/>
    </xf>
    <xf numFmtId="0" fontId="3" fillId="4" borderId="35" xfId="0" applyFont="1" applyFill="1" applyBorder="1" applyAlignment="1">
      <alignment horizontal="center" vertical="top" wrapText="1"/>
    </xf>
    <xf numFmtId="1" fontId="3" fillId="3" borderId="3" xfId="0" applyNumberFormat="1" applyFont="1" applyFill="1" applyBorder="1" applyAlignment="1">
      <alignment horizontal="center"/>
    </xf>
    <xf numFmtId="0" fontId="3" fillId="3" borderId="4" xfId="0" applyFont="1" applyFill="1" applyBorder="1" applyAlignment="1">
      <alignment horizontal="center" wrapText="1"/>
    </xf>
    <xf numFmtId="0" fontId="0" fillId="3" borderId="4" xfId="0" applyFill="1" applyBorder="1" applyAlignment="1">
      <alignment horizontal="center"/>
    </xf>
    <xf numFmtId="1" fontId="3" fillId="3" borderId="12" xfId="0" applyNumberFormat="1" applyFont="1" applyFill="1" applyBorder="1" applyAlignment="1">
      <alignment horizontal="center" vertical="top"/>
    </xf>
    <xf numFmtId="1" fontId="3" fillId="4" borderId="18" xfId="0" applyNumberFormat="1" applyFont="1" applyFill="1" applyBorder="1" applyAlignment="1">
      <alignment horizontal="center" vertical="top"/>
    </xf>
    <xf numFmtId="1" fontId="3" fillId="3" borderId="7" xfId="0" applyNumberFormat="1" applyFont="1" applyFill="1" applyBorder="1" applyAlignment="1">
      <alignment horizontal="center" vertical="top"/>
    </xf>
    <xf numFmtId="1" fontId="3" fillId="4" borderId="15" xfId="0" applyNumberFormat="1" applyFont="1" applyFill="1" applyBorder="1" applyAlignment="1">
      <alignment horizontal="center" vertical="top"/>
    </xf>
    <xf numFmtId="1" fontId="0" fillId="3" borderId="15" xfId="0" applyNumberFormat="1" applyFill="1" applyBorder="1" applyAlignment="1">
      <alignment horizontal="center"/>
    </xf>
    <xf numFmtId="0" fontId="3" fillId="3" borderId="29" xfId="0" applyFont="1" applyFill="1" applyBorder="1" applyAlignment="1">
      <alignment horizontal="center" vertical="top"/>
    </xf>
    <xf numFmtId="0" fontId="3" fillId="0" borderId="0" xfId="0" applyFont="1" applyAlignment="1">
      <alignment vertical="top"/>
    </xf>
    <xf numFmtId="0" fontId="3" fillId="0" borderId="33" xfId="0" applyFont="1" applyBorder="1" applyAlignment="1">
      <alignment horizontal="center" vertical="top" wrapText="1"/>
    </xf>
    <xf numFmtId="0" fontId="3" fillId="0" borderId="33" xfId="0" applyFont="1" applyBorder="1" applyAlignment="1">
      <alignment horizontal="left" vertical="top" wrapText="1"/>
    </xf>
    <xf numFmtId="0" fontId="3" fillId="5" borderId="33" xfId="0" applyFont="1" applyFill="1" applyBorder="1" applyAlignment="1">
      <alignment horizontal="center" vertical="top" wrapText="1"/>
    </xf>
    <xf numFmtId="0" fontId="3" fillId="0" borderId="33" xfId="0" applyFont="1" applyBorder="1" applyAlignment="1">
      <alignment vertical="top" wrapText="1"/>
    </xf>
    <xf numFmtId="0" fontId="5" fillId="0" borderId="1" xfId="0" applyFont="1" applyBorder="1" applyAlignment="1">
      <alignment horizontal="left" wrapText="1"/>
    </xf>
    <xf numFmtId="0" fontId="5" fillId="0" borderId="9" xfId="0" applyFont="1" applyBorder="1" applyAlignment="1">
      <alignment wrapText="1"/>
    </xf>
    <xf numFmtId="0" fontId="0" fillId="0" borderId="15" xfId="0" applyBorder="1"/>
    <xf numFmtId="0" fontId="3" fillId="0" borderId="1" xfId="0" applyFont="1" applyBorder="1" applyAlignment="1">
      <alignment horizontal="left"/>
    </xf>
    <xf numFmtId="0" fontId="3" fillId="0" borderId="33" xfId="0" applyFont="1" applyBorder="1"/>
    <xf numFmtId="0" fontId="34" fillId="0" borderId="1" xfId="0" applyFont="1" applyBorder="1" applyAlignment="1">
      <alignment horizontal="left"/>
    </xf>
    <xf numFmtId="0" fontId="34" fillId="0" borderId="33" xfId="0" applyFont="1" applyBorder="1"/>
    <xf numFmtId="0" fontId="0" fillId="0" borderId="33" xfId="0" applyBorder="1"/>
    <xf numFmtId="0" fontId="0" fillId="0" borderId="16" xfId="0" applyBorder="1"/>
    <xf numFmtId="0" fontId="3" fillId="3" borderId="20" xfId="0" applyFont="1" applyFill="1" applyBorder="1" applyAlignment="1">
      <alignment horizontal="left"/>
    </xf>
    <xf numFmtId="0" fontId="3" fillId="4" borderId="15" xfId="0" applyFont="1" applyFill="1" applyBorder="1"/>
    <xf numFmtId="0" fontId="3" fillId="3" borderId="9" xfId="0" applyFont="1" applyFill="1" applyBorder="1" applyAlignment="1">
      <alignment horizontal="left"/>
    </xf>
    <xf numFmtId="0" fontId="3" fillId="0" borderId="33" xfId="0" applyFont="1" applyBorder="1" applyAlignment="1">
      <alignment horizontal="center" vertical="center" wrapText="1"/>
    </xf>
    <xf numFmtId="0" fontId="3" fillId="0" borderId="33" xfId="0" applyFont="1" applyBorder="1" applyAlignment="1">
      <alignmen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2" applyFont="1" applyAlignment="1">
      <alignment horizontal="left" vertical="top" wrapText="1"/>
    </xf>
    <xf numFmtId="0" fontId="5" fillId="0" borderId="0" xfId="2"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14" fillId="0" borderId="0" xfId="2" applyAlignment="1">
      <alignment horizontal="left" vertical="top" wrapText="1"/>
    </xf>
    <xf numFmtId="0" fontId="0" fillId="0" borderId="0" xfId="3" applyFont="1" applyAlignment="1">
      <alignment horizontal="left" vertical="top" wrapText="1"/>
    </xf>
    <xf numFmtId="0" fontId="14" fillId="0" borderId="0" xfId="3" applyAlignment="1">
      <alignment horizontal="left" vertical="top" wrapText="1"/>
    </xf>
    <xf numFmtId="0" fontId="1" fillId="0" borderId="0" xfId="0" applyFont="1" applyAlignment="1">
      <alignment horizontal="center" vertical="top" wrapText="1"/>
    </xf>
    <xf numFmtId="0" fontId="23" fillId="0" borderId="0" xfId="0" applyFont="1" applyAlignment="1">
      <alignment horizontal="center" vertical="center" wrapText="1"/>
    </xf>
    <xf numFmtId="0" fontId="0" fillId="0" borderId="1" xfId="0" applyBorder="1" applyAlignment="1">
      <alignment horizontal="left" vertical="top" wrapText="1"/>
    </xf>
    <xf numFmtId="0" fontId="0" fillId="0" borderId="32" xfId="0" applyBorder="1" applyAlignment="1">
      <alignment horizontal="left" vertical="top" wrapText="1"/>
    </xf>
    <xf numFmtId="0" fontId="0" fillId="0" borderId="1" xfId="0" applyBorder="1" applyAlignment="1">
      <alignment wrapText="1"/>
    </xf>
    <xf numFmtId="0" fontId="0" fillId="0" borderId="0" xfId="0" applyAlignment="1">
      <alignment horizontal="left"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0" fillId="0" borderId="7" xfId="0" applyBorder="1" applyAlignment="1">
      <alignment horizontal="left" vertical="top" wrapText="1"/>
    </xf>
    <xf numFmtId="0" fontId="3" fillId="0" borderId="32" xfId="0" applyFont="1" applyBorder="1" applyAlignment="1">
      <alignment horizontal="left" vertical="top" wrapText="1"/>
    </xf>
    <xf numFmtId="0" fontId="0" fillId="0" borderId="1" xfId="0" applyBorder="1" applyAlignment="1">
      <alignment horizontal="left" wrapText="1"/>
    </xf>
    <xf numFmtId="0" fontId="8" fillId="0" borderId="0" xfId="0" applyFont="1" applyAlignment="1">
      <alignment wrapText="1"/>
    </xf>
    <xf numFmtId="0" fontId="5" fillId="0" borderId="1" xfId="0" applyFont="1" applyBorder="1" applyAlignment="1">
      <alignment horizontal="center"/>
    </xf>
    <xf numFmtId="0" fontId="5" fillId="0" borderId="1" xfId="0" applyFont="1" applyBorder="1" applyAlignment="1">
      <alignment horizontal="left" vertical="center" indent="4"/>
    </xf>
    <xf numFmtId="0" fontId="5" fillId="0" borderId="15" xfId="0" applyFont="1" applyBorder="1" applyAlignment="1">
      <alignment horizontal="lef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4" xfId="0" applyFont="1"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1" fillId="0" borderId="5" xfId="0" applyFont="1" applyBorder="1" applyAlignment="1">
      <alignment horizontal="center" vertical="top"/>
    </xf>
    <xf numFmtId="0" fontId="5" fillId="0" borderId="3" xfId="0" applyFont="1" applyBorder="1" applyAlignment="1">
      <alignment horizontal="center" vertical="top"/>
    </xf>
    <xf numFmtId="0" fontId="5" fillId="0" borderId="6" xfId="0" applyFont="1" applyBorder="1" applyAlignment="1">
      <alignment horizontal="center" vertical="top"/>
    </xf>
    <xf numFmtId="0" fontId="5" fillId="0" borderId="4" xfId="0" applyFont="1"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0" fontId="9" fillId="0" borderId="11" xfId="0" applyFont="1" applyBorder="1" applyAlignment="1">
      <alignment vertical="top" wrapText="1"/>
    </xf>
    <xf numFmtId="0" fontId="9" fillId="0" borderId="12" xfId="0" applyFont="1" applyBorder="1" applyAlignment="1">
      <alignment horizontal="center" vertical="top" wrapText="1"/>
    </xf>
    <xf numFmtId="0" fontId="9" fillId="0" borderId="12" xfId="0" applyFont="1" applyBorder="1" applyAlignment="1">
      <alignment vertical="top" wrapText="1"/>
    </xf>
    <xf numFmtId="0" fontId="9" fillId="0" borderId="10" xfId="0" applyFont="1" applyBorder="1" applyAlignment="1">
      <alignment vertical="top" wrapText="1"/>
    </xf>
    <xf numFmtId="0" fontId="9" fillId="0" borderId="13" xfId="0" applyFont="1" applyBorder="1" applyAlignment="1">
      <alignment vertical="top"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14" xfId="0" applyFont="1" applyBorder="1" applyAlignment="1">
      <alignment vertical="top" wrapText="1"/>
    </xf>
    <xf numFmtId="0" fontId="0" fillId="3" borderId="15" xfId="1" applyFont="1" applyFill="1" applyBorder="1" applyAlignment="1" applyProtection="1">
      <alignment horizontal="left"/>
    </xf>
    <xf numFmtId="0" fontId="0" fillId="0" borderId="0" xfId="0" applyAlignment="1">
      <alignment horizontal="left"/>
    </xf>
    <xf numFmtId="0" fontId="13" fillId="0" borderId="0" xfId="0" applyFont="1" applyAlignment="1">
      <alignment horizontal="left" vertical="center" wrapText="1"/>
    </xf>
    <xf numFmtId="0" fontId="0" fillId="0" borderId="15" xfId="0" applyBorder="1" applyAlignment="1">
      <alignment horizontal="center"/>
    </xf>
    <xf numFmtId="167" fontId="0" fillId="0" borderId="0" xfId="0" applyNumberFormat="1" applyAlignment="1">
      <alignment horizontal="left" vertical="top" wrapText="1"/>
    </xf>
    <xf numFmtId="0" fontId="0" fillId="0" borderId="0" xfId="0" applyAlignment="1">
      <alignment horizontal="left" vertical="center" wrapText="1"/>
    </xf>
    <xf numFmtId="0" fontId="5" fillId="0" borderId="0" xfId="0" applyFont="1" applyAlignment="1">
      <alignment horizontal="left"/>
    </xf>
    <xf numFmtId="167" fontId="32" fillId="0" borderId="0" xfId="0" applyNumberFormat="1" applyFont="1" applyAlignment="1">
      <alignment horizontal="left" wrapText="1"/>
    </xf>
    <xf numFmtId="0" fontId="14" fillId="3" borderId="15" xfId="1" applyFont="1" applyFill="1" applyBorder="1" applyAlignment="1" applyProtection="1">
      <alignment horizontal="left"/>
    </xf>
    <xf numFmtId="0" fontId="0" fillId="5" borderId="0" xfId="0" applyFill="1" applyAlignment="1">
      <alignment horizontal="left"/>
    </xf>
    <xf numFmtId="167" fontId="0" fillId="5" borderId="0" xfId="0" applyNumberFormat="1" applyFill="1" applyAlignment="1">
      <alignment horizontal="left" vertical="top" wrapText="1"/>
    </xf>
    <xf numFmtId="0" fontId="13" fillId="5" borderId="0" xfId="0" applyFont="1" applyFill="1" applyAlignment="1">
      <alignment horizontal="left" vertical="center" wrapText="1"/>
    </xf>
    <xf numFmtId="0" fontId="0" fillId="5" borderId="0" xfId="0" applyFill="1" applyAlignment="1">
      <alignment horizontal="left" vertical="center" wrapText="1"/>
    </xf>
    <xf numFmtId="0" fontId="3" fillId="0" borderId="36" xfId="0" applyFont="1" applyBorder="1" applyAlignment="1">
      <alignment horizontal="left" vertical="top" wrapText="1"/>
    </xf>
  </cellXfs>
  <cellStyles count="4">
    <cellStyle name="Hyperlink" xfId="1" builtinId="8"/>
    <cellStyle name="Normal" xfId="0" builtinId="0"/>
    <cellStyle name="Normal 3" xfId="3" xr:uid="{00000000-0005-0000-0000-000002000000}"/>
    <cellStyle name="TableStyleLight1" xfId="2"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jdoe@hp.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jdoe@hp.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jdoe@hp.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showGridLines="0" tabSelected="1" zoomScaleNormal="100" workbookViewId="0"/>
  </sheetViews>
  <sheetFormatPr baseColWidth="10" defaultColWidth="8.83203125" defaultRowHeight="13" x14ac:dyDescent="0.15"/>
  <cols>
    <col min="1" max="1" width="3.5" style="1"/>
    <col min="2" max="2" width="45.6640625" style="2"/>
    <col min="3" max="3" width="31.33203125" customWidth="1"/>
    <col min="4" max="4" width="30" customWidth="1"/>
    <col min="5" max="5" width="31.6640625" customWidth="1"/>
  </cols>
  <sheetData>
    <row r="1" spans="1:9" ht="18" customHeight="1" x14ac:dyDescent="0.2">
      <c r="B1" s="325" t="s">
        <v>0</v>
      </c>
      <c r="C1" s="325"/>
      <c r="D1" s="3"/>
      <c r="E1" s="3"/>
      <c r="F1" s="3"/>
      <c r="G1" s="3"/>
    </row>
    <row r="2" spans="1:9" ht="18" customHeight="1" x14ac:dyDescent="0.2">
      <c r="B2" s="325" t="s">
        <v>242</v>
      </c>
      <c r="C2" s="325"/>
      <c r="D2" s="3"/>
      <c r="E2" s="3"/>
      <c r="F2" s="3"/>
      <c r="G2" s="3"/>
    </row>
    <row r="3" spans="1:9" ht="18" customHeight="1" x14ac:dyDescent="0.2">
      <c r="B3" s="325" t="s">
        <v>295</v>
      </c>
      <c r="C3" s="325"/>
      <c r="D3" s="3"/>
      <c r="E3" s="3"/>
      <c r="F3" s="3"/>
      <c r="G3" s="3"/>
      <c r="I3" s="6"/>
    </row>
    <row r="4" spans="1:9" ht="18" customHeight="1" x14ac:dyDescent="0.2">
      <c r="B4" s="325" t="s">
        <v>1</v>
      </c>
      <c r="C4" s="325"/>
      <c r="D4" s="51"/>
      <c r="E4" s="3"/>
      <c r="F4" s="3"/>
      <c r="G4" s="3"/>
    </row>
    <row r="5" spans="1:9" ht="18" customHeight="1" x14ac:dyDescent="0.2">
      <c r="B5" s="51"/>
      <c r="C5" s="51"/>
      <c r="D5" s="51"/>
      <c r="E5" s="3"/>
      <c r="F5" s="3"/>
      <c r="G5" s="3"/>
    </row>
    <row r="6" spans="1:9" ht="18" customHeight="1" x14ac:dyDescent="0.2">
      <c r="B6" s="51"/>
      <c r="C6" s="51"/>
      <c r="D6" s="51"/>
      <c r="E6" s="3"/>
      <c r="F6" s="3"/>
      <c r="G6" s="3"/>
    </row>
    <row r="7" spans="1:9" ht="16" x14ac:dyDescent="0.15">
      <c r="B7" s="326"/>
      <c r="C7" s="326"/>
      <c r="D7" s="326"/>
    </row>
    <row r="8" spans="1:9" ht="15.75" customHeight="1" x14ac:dyDescent="0.15">
      <c r="A8" s="1">
        <v>1</v>
      </c>
      <c r="B8" s="317" t="s">
        <v>233</v>
      </c>
      <c r="C8" s="317"/>
    </row>
    <row r="10" spans="1:9" x14ac:dyDescent="0.15">
      <c r="A10" s="1">
        <v>2</v>
      </c>
      <c r="B10" s="318" t="s">
        <v>939</v>
      </c>
      <c r="C10" s="322"/>
      <c r="D10" s="322"/>
    </row>
    <row r="11" spans="1:9" ht="12" customHeight="1" x14ac:dyDescent="0.15"/>
    <row r="12" spans="1:9" x14ac:dyDescent="0.15">
      <c r="A12" s="1">
        <v>3</v>
      </c>
      <c r="B12" s="323" t="s">
        <v>966</v>
      </c>
      <c r="C12" s="324"/>
      <c r="D12" s="324"/>
      <c r="E12" s="324"/>
    </row>
    <row r="13" spans="1:9" ht="12" customHeight="1" x14ac:dyDescent="0.15"/>
    <row r="14" spans="1:9" ht="58.5" customHeight="1" x14ac:dyDescent="0.15">
      <c r="A14" s="1">
        <v>4</v>
      </c>
      <c r="B14" s="318" t="s">
        <v>930</v>
      </c>
      <c r="C14" s="322"/>
      <c r="D14" s="322"/>
      <c r="E14" s="322"/>
    </row>
    <row r="15" spans="1:9" ht="45" customHeight="1" x14ac:dyDescent="0.15">
      <c r="B15" s="302" t="s">
        <v>2</v>
      </c>
      <c r="C15" s="303" t="s">
        <v>212</v>
      </c>
      <c r="D15" s="303" t="s">
        <v>199</v>
      </c>
      <c r="E15" s="303" t="s">
        <v>200</v>
      </c>
    </row>
    <row r="16" spans="1:9" x14ac:dyDescent="0.15">
      <c r="B16" s="28" t="s">
        <v>3</v>
      </c>
      <c r="C16" s="53" t="s">
        <v>156</v>
      </c>
      <c r="D16" s="53"/>
      <c r="E16" s="53"/>
    </row>
    <row r="17" spans="1:5" x14ac:dyDescent="0.15">
      <c r="B17" s="28" t="s">
        <v>4</v>
      </c>
      <c r="C17" s="53" t="s">
        <v>157</v>
      </c>
      <c r="D17" s="53"/>
      <c r="E17" s="53"/>
    </row>
    <row r="18" spans="1:5" x14ac:dyDescent="0.15">
      <c r="B18" s="28" t="s">
        <v>5</v>
      </c>
      <c r="C18" s="53" t="s">
        <v>158</v>
      </c>
      <c r="D18" s="53" t="s">
        <v>159</v>
      </c>
      <c r="E18" s="53"/>
    </row>
    <row r="19" spans="1:5" ht="28" x14ac:dyDescent="0.15">
      <c r="B19" s="71" t="s">
        <v>192</v>
      </c>
      <c r="C19" s="304"/>
      <c r="D19" s="304"/>
      <c r="E19" s="304" t="s">
        <v>173</v>
      </c>
    </row>
    <row r="20" spans="1:5" x14ac:dyDescent="0.15">
      <c r="B20" s="28" t="s">
        <v>258</v>
      </c>
      <c r="C20" s="53" t="s">
        <v>160</v>
      </c>
      <c r="D20" s="53"/>
      <c r="E20" s="53"/>
    </row>
    <row r="21" spans="1:5" x14ac:dyDescent="0.15">
      <c r="B21" s="28" t="s">
        <v>7</v>
      </c>
      <c r="C21" s="53" t="s">
        <v>161</v>
      </c>
      <c r="D21" s="53" t="s">
        <v>162</v>
      </c>
      <c r="E21" s="53"/>
    </row>
    <row r="22" spans="1:5" s="6" customFormat="1" x14ac:dyDescent="0.15">
      <c r="A22" s="297"/>
      <c r="B22" s="305" t="s">
        <v>942</v>
      </c>
      <c r="C22" s="306"/>
      <c r="D22" s="306"/>
      <c r="E22" s="306" t="s">
        <v>945</v>
      </c>
    </row>
    <row r="23" spans="1:5" x14ac:dyDescent="0.15">
      <c r="B23" s="28" t="s">
        <v>8</v>
      </c>
      <c r="C23" s="53" t="s">
        <v>163</v>
      </c>
      <c r="D23" s="53" t="s">
        <v>164</v>
      </c>
      <c r="E23" s="53"/>
    </row>
    <row r="24" spans="1:5" x14ac:dyDescent="0.15">
      <c r="B24" s="28" t="s">
        <v>9</v>
      </c>
      <c r="C24" s="53" t="s">
        <v>165</v>
      </c>
      <c r="D24" s="53" t="s">
        <v>166</v>
      </c>
      <c r="E24" s="53"/>
    </row>
    <row r="25" spans="1:5" x14ac:dyDescent="0.15">
      <c r="B25" s="28" t="s">
        <v>191</v>
      </c>
      <c r="C25" s="304" t="s">
        <v>182</v>
      </c>
      <c r="D25" s="304"/>
      <c r="E25" s="304"/>
    </row>
    <row r="26" spans="1:5" x14ac:dyDescent="0.15">
      <c r="B26" s="307" t="s">
        <v>960</v>
      </c>
      <c r="C26" s="308" t="s">
        <v>961</v>
      </c>
      <c r="D26" s="309"/>
      <c r="E26" s="309"/>
    </row>
    <row r="27" spans="1:5" x14ac:dyDescent="0.15">
      <c r="B27" s="28" t="s">
        <v>10</v>
      </c>
      <c r="C27" s="53" t="s">
        <v>167</v>
      </c>
      <c r="D27" s="53" t="s">
        <v>171</v>
      </c>
      <c r="E27" s="214"/>
    </row>
    <row r="28" spans="1:5" x14ac:dyDescent="0.15">
      <c r="B28" s="304" t="s">
        <v>198</v>
      </c>
      <c r="C28" s="304" t="s">
        <v>296</v>
      </c>
      <c r="D28" s="304"/>
      <c r="E28" s="304"/>
    </row>
    <row r="29" spans="1:5" x14ac:dyDescent="0.15">
      <c r="B29" s="28" t="s">
        <v>155</v>
      </c>
      <c r="C29" s="53" t="s">
        <v>168</v>
      </c>
      <c r="D29" s="53" t="s">
        <v>169</v>
      </c>
      <c r="E29" s="53"/>
    </row>
    <row r="30" spans="1:5" x14ac:dyDescent="0.15">
      <c r="B30" s="310" t="s">
        <v>11</v>
      </c>
      <c r="C30" s="304" t="s">
        <v>170</v>
      </c>
      <c r="D30" s="304" t="s">
        <v>294</v>
      </c>
      <c r="E30" s="304"/>
    </row>
    <row r="31" spans="1:5" ht="13.5" customHeight="1" x14ac:dyDescent="0.15"/>
    <row r="32" spans="1:5" ht="12.75" customHeight="1" x14ac:dyDescent="0.15">
      <c r="A32" s="1">
        <v>5</v>
      </c>
      <c r="B32" s="317" t="s">
        <v>12</v>
      </c>
      <c r="C32" s="317"/>
    </row>
    <row r="33" spans="1:5" ht="12.75" customHeight="1" x14ac:dyDescent="0.15">
      <c r="B33" s="317" t="s">
        <v>196</v>
      </c>
      <c r="C33" s="317"/>
      <c r="D33" s="317"/>
      <c r="E33" s="317"/>
    </row>
    <row r="34" spans="1:5" ht="12" customHeight="1" x14ac:dyDescent="0.15"/>
    <row r="35" spans="1:5" ht="69.75" customHeight="1" x14ac:dyDescent="0.15">
      <c r="A35" s="1">
        <v>6</v>
      </c>
      <c r="B35" s="317" t="s">
        <v>234</v>
      </c>
      <c r="C35" s="317"/>
      <c r="D35" s="317"/>
      <c r="E35" s="317"/>
    </row>
    <row r="36" spans="1:5" ht="12" customHeight="1" x14ac:dyDescent="0.15">
      <c r="B36" s="321"/>
      <c r="C36" s="321"/>
    </row>
    <row r="37" spans="1:5" ht="42.75" customHeight="1" x14ac:dyDescent="0.15">
      <c r="A37" s="1">
        <v>7</v>
      </c>
      <c r="B37" s="317" t="s">
        <v>967</v>
      </c>
      <c r="C37" s="317"/>
      <c r="D37" s="317"/>
      <c r="E37" s="317"/>
    </row>
    <row r="38" spans="1:5" ht="15" customHeight="1" x14ac:dyDescent="0.15">
      <c r="B38" s="4"/>
      <c r="C38" s="4"/>
    </row>
    <row r="39" spans="1:5" ht="32.25" customHeight="1" x14ac:dyDescent="0.15">
      <c r="A39" s="1">
        <v>8</v>
      </c>
      <c r="B39" s="318" t="s">
        <v>968</v>
      </c>
      <c r="C39" s="322"/>
      <c r="D39" s="322"/>
      <c r="E39" s="322"/>
    </row>
    <row r="40" spans="1:5" ht="12" customHeight="1" x14ac:dyDescent="0.15"/>
    <row r="41" spans="1:5" ht="26.25" customHeight="1" x14ac:dyDescent="0.15">
      <c r="A41" s="1">
        <v>9</v>
      </c>
      <c r="B41" s="317" t="s">
        <v>935</v>
      </c>
      <c r="C41" s="317"/>
      <c r="D41" s="317"/>
      <c r="E41" s="317"/>
    </row>
    <row r="42" spans="1:5" ht="12" customHeight="1" x14ac:dyDescent="0.15"/>
    <row r="43" spans="1:5" ht="25.5" customHeight="1" x14ac:dyDescent="0.15">
      <c r="A43" s="1">
        <v>10</v>
      </c>
      <c r="B43" s="317" t="s">
        <v>243</v>
      </c>
      <c r="C43" s="317"/>
      <c r="D43" s="317"/>
      <c r="E43" s="317"/>
    </row>
    <row r="44" spans="1:5" ht="12" customHeight="1" x14ac:dyDescent="0.15"/>
    <row r="45" spans="1:5" ht="43.5" customHeight="1" x14ac:dyDescent="0.15">
      <c r="A45" s="1">
        <v>11</v>
      </c>
      <c r="B45" s="317" t="s">
        <v>936</v>
      </c>
      <c r="C45" s="317"/>
      <c r="D45" s="317"/>
      <c r="E45" s="317"/>
    </row>
    <row r="46" spans="1:5" x14ac:dyDescent="0.15">
      <c r="B46"/>
    </row>
    <row r="47" spans="1:5" ht="12.75" customHeight="1" x14ac:dyDescent="0.15">
      <c r="A47" s="1">
        <v>12</v>
      </c>
      <c r="B47" s="318" t="s">
        <v>937</v>
      </c>
      <c r="C47" s="318"/>
      <c r="D47" s="318"/>
      <c r="E47" s="318"/>
    </row>
    <row r="48" spans="1:5" ht="33.75" customHeight="1" x14ac:dyDescent="0.15">
      <c r="B48" s="319" t="s">
        <v>931</v>
      </c>
      <c r="C48" s="319"/>
      <c r="D48" s="319"/>
      <c r="E48" s="319"/>
    </row>
    <row r="49" spans="1:5" ht="36" customHeight="1" x14ac:dyDescent="0.15">
      <c r="B49" s="319" t="s">
        <v>938</v>
      </c>
      <c r="C49" s="319"/>
      <c r="D49" s="319"/>
      <c r="E49" s="319"/>
    </row>
    <row r="50" spans="1:5" ht="37.5" customHeight="1" x14ac:dyDescent="0.15">
      <c r="B50" s="319" t="s">
        <v>932</v>
      </c>
      <c r="C50" s="319"/>
      <c r="D50" s="319"/>
      <c r="E50" s="319"/>
    </row>
    <row r="51" spans="1:5" ht="25.5" customHeight="1" x14ac:dyDescent="0.15">
      <c r="B51" s="319" t="s">
        <v>933</v>
      </c>
      <c r="C51" s="319"/>
      <c r="D51" s="319"/>
      <c r="E51" s="319"/>
    </row>
    <row r="52" spans="1:5" ht="12" customHeight="1" x14ac:dyDescent="0.15">
      <c r="B52" s="5"/>
      <c r="C52" s="5"/>
    </row>
    <row r="53" spans="1:5" ht="20.25" customHeight="1" x14ac:dyDescent="0.15">
      <c r="A53" s="1">
        <v>13</v>
      </c>
      <c r="B53" s="320" t="s">
        <v>934</v>
      </c>
      <c r="C53" s="320"/>
      <c r="D53" s="320"/>
      <c r="E53" s="320"/>
    </row>
    <row r="54" spans="1:5" ht="12" customHeight="1" x14ac:dyDescent="0.15"/>
    <row r="55" spans="1:5" s="6" customFormat="1" ht="18" customHeight="1" x14ac:dyDescent="0.15">
      <c r="A55" s="47">
        <v>14</v>
      </c>
      <c r="B55" s="316" t="s">
        <v>201</v>
      </c>
      <c r="C55" s="316"/>
      <c r="D55" s="316"/>
      <c r="E55" s="316"/>
    </row>
  </sheetData>
  <sortState xmlns:xlrd2="http://schemas.microsoft.com/office/spreadsheetml/2017/richdata2" ref="A16:E30">
    <sortCondition ref="B16"/>
  </sortState>
  <mergeCells count="25">
    <mergeCell ref="B1:C1"/>
    <mergeCell ref="B2:C2"/>
    <mergeCell ref="B3:C3"/>
    <mergeCell ref="B8:C8"/>
    <mergeCell ref="B4:C4"/>
    <mergeCell ref="B7:D7"/>
    <mergeCell ref="B14:E14"/>
    <mergeCell ref="B12:E12"/>
    <mergeCell ref="B10:D10"/>
    <mergeCell ref="B33:E33"/>
    <mergeCell ref="B35:E35"/>
    <mergeCell ref="B36:C36"/>
    <mergeCell ref="B37:E37"/>
    <mergeCell ref="B39:E39"/>
    <mergeCell ref="B41:E41"/>
    <mergeCell ref="B32:C32"/>
    <mergeCell ref="B55:E55"/>
    <mergeCell ref="B43:E43"/>
    <mergeCell ref="B45:E45"/>
    <mergeCell ref="B47:E47"/>
    <mergeCell ref="B48:E48"/>
    <mergeCell ref="B49:E49"/>
    <mergeCell ref="B50:E50"/>
    <mergeCell ref="B51:E51"/>
    <mergeCell ref="B53:E53"/>
  </mergeCells>
  <printOptions horizontalCentered="1"/>
  <pageMargins left="0.25" right="0.25" top="0.75" bottom="0.75" header="0.5" footer="0.5"/>
  <pageSetup firstPageNumber="0" fitToHeight="0" orientation="portrait" horizontalDpi="200" verticalDpi="200" r:id="rId1"/>
  <headerFooter>
    <oddHeader>&amp;C&amp;F</oddHeader>
    <oddFooter>&amp;L&amp;8Released 1/2017&amp;C&amp;P of &amp;N&amp;R&amp;A</odd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7"/>
  <sheetViews>
    <sheetView showGridLines="0" zoomScaleNormal="100" workbookViewId="0"/>
  </sheetViews>
  <sheetFormatPr baseColWidth="10" defaultColWidth="8.83203125" defaultRowHeight="13" x14ac:dyDescent="0.15"/>
  <cols>
    <col min="1" max="1" width="3.83203125"/>
    <col min="2" max="2" width="36.83203125" customWidth="1"/>
    <col min="3" max="3" width="11.5"/>
    <col min="4" max="4" width="11"/>
    <col min="5" max="5" width="6.6640625"/>
    <col min="6" max="6" width="19.5"/>
    <col min="7" max="7" width="26.33203125"/>
  </cols>
  <sheetData>
    <row r="1" spans="1:7" ht="14" x14ac:dyDescent="0.15">
      <c r="A1" s="7" t="s">
        <v>1</v>
      </c>
      <c r="B1" s="7"/>
    </row>
    <row r="2" spans="1:7" ht="12" customHeight="1" x14ac:dyDescent="0.15">
      <c r="A2" s="7"/>
      <c r="B2" s="7"/>
    </row>
    <row r="3" spans="1:7" ht="15" customHeight="1" x14ac:dyDescent="0.15">
      <c r="A3" s="8" t="s">
        <v>13</v>
      </c>
      <c r="B3" s="7"/>
    </row>
    <row r="4" spans="1:7" ht="32.25" customHeight="1" x14ac:dyDescent="0.15">
      <c r="A4" s="337" t="s">
        <v>940</v>
      </c>
      <c r="B4" s="337"/>
      <c r="C4" s="337"/>
      <c r="D4" s="337"/>
      <c r="E4" s="337"/>
      <c r="F4" s="337"/>
      <c r="G4" s="337"/>
    </row>
    <row r="5" spans="1:7" ht="31.5" customHeight="1" x14ac:dyDescent="0.15">
      <c r="A5" s="337" t="s">
        <v>941</v>
      </c>
      <c r="B5" s="337"/>
      <c r="C5" s="337"/>
      <c r="D5" s="337"/>
      <c r="E5" s="337"/>
      <c r="F5" s="337"/>
      <c r="G5" s="337"/>
    </row>
    <row r="6" spans="1:7" ht="15" customHeight="1" x14ac:dyDescent="0.15">
      <c r="A6" s="8"/>
      <c r="B6" s="8"/>
    </row>
    <row r="7" spans="1:7" ht="14" x14ac:dyDescent="0.15">
      <c r="A7" s="7" t="s">
        <v>14</v>
      </c>
      <c r="B7" s="7"/>
    </row>
    <row r="8" spans="1:7" x14ac:dyDescent="0.15">
      <c r="A8" s="9" t="s">
        <v>15</v>
      </c>
    </row>
    <row r="10" spans="1:7" ht="12.75" customHeight="1" x14ac:dyDescent="0.15">
      <c r="A10" s="10" t="s">
        <v>16</v>
      </c>
      <c r="B10" s="10" t="s">
        <v>17</v>
      </c>
      <c r="C10" s="336" t="s">
        <v>18</v>
      </c>
      <c r="D10" s="336"/>
      <c r="E10" s="336"/>
      <c r="F10" s="336"/>
      <c r="G10" s="336"/>
    </row>
    <row r="11" spans="1:7" ht="12.75" customHeight="1" x14ac:dyDescent="0.15">
      <c r="A11" s="11">
        <v>1</v>
      </c>
      <c r="B11" s="12" t="s">
        <v>19</v>
      </c>
      <c r="C11" s="327" t="s">
        <v>297</v>
      </c>
      <c r="D11" s="327"/>
      <c r="E11" s="327"/>
      <c r="F11" s="327"/>
      <c r="G11" s="327"/>
    </row>
    <row r="12" spans="1:7" ht="25.5" customHeight="1" x14ac:dyDescent="0.15">
      <c r="A12" s="11">
        <v>2</v>
      </c>
      <c r="B12" s="12" t="s">
        <v>20</v>
      </c>
      <c r="C12" s="327" t="s">
        <v>202</v>
      </c>
      <c r="D12" s="327"/>
      <c r="E12" s="327"/>
      <c r="F12" s="327"/>
      <c r="G12" s="327"/>
    </row>
    <row r="13" spans="1:7" ht="27" customHeight="1" x14ac:dyDescent="0.15">
      <c r="A13" s="162">
        <v>3</v>
      </c>
      <c r="B13" s="55" t="s">
        <v>21</v>
      </c>
      <c r="C13" s="334" t="s">
        <v>22</v>
      </c>
      <c r="D13" s="334"/>
      <c r="E13" s="334"/>
      <c r="F13" s="334"/>
      <c r="G13" s="334"/>
    </row>
    <row r="14" spans="1:7" s="13" customFormat="1" ht="42.75" customHeight="1" x14ac:dyDescent="0.15">
      <c r="A14" s="208">
        <v>4</v>
      </c>
      <c r="B14" s="209" t="s">
        <v>740</v>
      </c>
      <c r="C14" s="335" t="s">
        <v>741</v>
      </c>
      <c r="D14" s="328"/>
      <c r="E14" s="328"/>
      <c r="F14" s="328"/>
      <c r="G14" s="328"/>
    </row>
    <row r="16" spans="1:7" ht="14" x14ac:dyDescent="0.15">
      <c r="A16" s="7" t="s">
        <v>23</v>
      </c>
      <c r="B16" s="7"/>
    </row>
    <row r="17" spans="1:14" ht="12.75" customHeight="1" x14ac:dyDescent="0.15">
      <c r="A17" s="10" t="s">
        <v>16</v>
      </c>
      <c r="B17" s="10" t="s">
        <v>17</v>
      </c>
      <c r="C17" s="336" t="s">
        <v>18</v>
      </c>
      <c r="D17" s="336"/>
      <c r="E17" s="336"/>
      <c r="F17" s="336"/>
      <c r="G17" s="336"/>
    </row>
    <row r="18" spans="1:14" ht="12.75" customHeight="1" x14ac:dyDescent="0.15">
      <c r="A18" s="11">
        <v>1</v>
      </c>
      <c r="B18" s="12" t="s">
        <v>24</v>
      </c>
      <c r="C18" s="327" t="s">
        <v>298</v>
      </c>
      <c r="D18" s="327"/>
      <c r="E18" s="327"/>
      <c r="F18" s="327"/>
      <c r="G18" s="327"/>
    </row>
    <row r="19" spans="1:14" ht="12.75" customHeight="1" x14ac:dyDescent="0.15">
      <c r="A19" s="11">
        <v>2</v>
      </c>
      <c r="B19" s="12" t="s">
        <v>824</v>
      </c>
      <c r="C19" s="327" t="s">
        <v>825</v>
      </c>
      <c r="D19" s="327"/>
      <c r="E19" s="327"/>
      <c r="F19" s="327"/>
      <c r="G19" s="327"/>
    </row>
    <row r="20" spans="1:14" ht="14.25" customHeight="1" x14ac:dyDescent="0.15">
      <c r="A20" s="11">
        <v>3</v>
      </c>
      <c r="B20" s="224" t="s">
        <v>826</v>
      </c>
      <c r="C20" s="327" t="s">
        <v>926</v>
      </c>
      <c r="D20" s="327"/>
      <c r="E20" s="327"/>
      <c r="F20" s="327"/>
      <c r="G20" s="327"/>
    </row>
    <row r="21" spans="1:14" ht="96.5" customHeight="1" x14ac:dyDescent="0.15">
      <c r="A21" s="11">
        <v>4</v>
      </c>
      <c r="B21" s="14" t="s">
        <v>203</v>
      </c>
      <c r="C21" s="327" t="s">
        <v>910</v>
      </c>
      <c r="D21" s="327"/>
      <c r="E21" s="327"/>
      <c r="F21" s="327"/>
      <c r="G21" s="327"/>
    </row>
    <row r="22" spans="1:14" ht="95.5" customHeight="1" x14ac:dyDescent="0.15">
      <c r="A22" s="11">
        <v>5</v>
      </c>
      <c r="B22" s="14" t="s">
        <v>204</v>
      </c>
      <c r="C22" s="327" t="s">
        <v>914</v>
      </c>
      <c r="D22" s="327"/>
      <c r="E22" s="327"/>
      <c r="F22" s="327"/>
      <c r="G22" s="327"/>
    </row>
    <row r="23" spans="1:14" ht="96.5" customHeight="1" x14ac:dyDescent="0.15">
      <c r="A23" s="11">
        <v>6</v>
      </c>
      <c r="B23" s="14" t="s">
        <v>205</v>
      </c>
      <c r="C23" s="327" t="s">
        <v>915</v>
      </c>
      <c r="D23" s="327"/>
      <c r="E23" s="327"/>
      <c r="F23" s="327"/>
      <c r="G23" s="327"/>
    </row>
    <row r="24" spans="1:14" ht="96.5" customHeight="1" x14ac:dyDescent="0.15">
      <c r="A24" s="11">
        <v>7</v>
      </c>
      <c r="B24" s="14" t="s">
        <v>174</v>
      </c>
      <c r="C24" s="327" t="s">
        <v>916</v>
      </c>
      <c r="D24" s="327"/>
      <c r="E24" s="327"/>
      <c r="F24" s="327"/>
      <c r="G24" s="327"/>
    </row>
    <row r="25" spans="1:14" ht="71" customHeight="1" x14ac:dyDescent="0.15">
      <c r="A25" s="11">
        <v>8</v>
      </c>
      <c r="B25" s="12" t="s">
        <v>25</v>
      </c>
      <c r="C25" s="327" t="s">
        <v>917</v>
      </c>
      <c r="D25" s="327"/>
      <c r="E25" s="327"/>
      <c r="F25" s="327"/>
      <c r="G25" s="327"/>
      <c r="J25" s="330"/>
      <c r="K25" s="330"/>
      <c r="L25" s="330"/>
      <c r="M25" s="330"/>
      <c r="N25" s="330"/>
    </row>
    <row r="26" spans="1:14" ht="69.75" customHeight="1" x14ac:dyDescent="0.15">
      <c r="A26" s="11">
        <v>9</v>
      </c>
      <c r="B26" s="12" t="s">
        <v>26</v>
      </c>
      <c r="C26" s="327" t="s">
        <v>299</v>
      </c>
      <c r="D26" s="327"/>
      <c r="E26" s="327"/>
      <c r="F26" s="327"/>
      <c r="G26" s="327"/>
    </row>
    <row r="27" spans="1:14" ht="81.75" customHeight="1" x14ac:dyDescent="0.15">
      <c r="A27" s="11">
        <v>10</v>
      </c>
      <c r="B27" s="12" t="s">
        <v>27</v>
      </c>
      <c r="C27" s="327" t="s">
        <v>300</v>
      </c>
      <c r="D27" s="327"/>
      <c r="E27" s="327"/>
      <c r="F27" s="327"/>
      <c r="G27" s="327"/>
    </row>
    <row r="28" spans="1:14" ht="43.5" customHeight="1" x14ac:dyDescent="0.15">
      <c r="A28" s="11">
        <v>11</v>
      </c>
      <c r="B28" s="12" t="s">
        <v>28</v>
      </c>
      <c r="C28" s="327" t="s">
        <v>261</v>
      </c>
      <c r="D28" s="327"/>
      <c r="E28" s="327"/>
      <c r="F28" s="327"/>
      <c r="G28" s="327"/>
    </row>
    <row r="29" spans="1:14" ht="96" customHeight="1" x14ac:dyDescent="0.15">
      <c r="A29" s="11">
        <v>12</v>
      </c>
      <c r="B29" s="12" t="s">
        <v>29</v>
      </c>
      <c r="C29" s="327" t="s">
        <v>213</v>
      </c>
      <c r="D29" s="327"/>
      <c r="E29" s="327"/>
      <c r="F29" s="327"/>
      <c r="G29" s="327"/>
    </row>
    <row r="30" spans="1:14" ht="42.75" customHeight="1" x14ac:dyDescent="0.15">
      <c r="A30" s="11">
        <v>13</v>
      </c>
      <c r="B30" s="12" t="s">
        <v>30</v>
      </c>
      <c r="C30" s="327" t="s">
        <v>970</v>
      </c>
      <c r="D30" s="327"/>
      <c r="E30" s="327"/>
      <c r="F30" s="327"/>
      <c r="G30" s="327"/>
    </row>
    <row r="31" spans="1:14" s="6" customFormat="1" ht="169.5" customHeight="1" x14ac:dyDescent="0.15">
      <c r="A31" s="162">
        <v>14</v>
      </c>
      <c r="B31" s="161" t="s">
        <v>742</v>
      </c>
      <c r="C31" s="328" t="s">
        <v>928</v>
      </c>
      <c r="D31" s="328"/>
      <c r="E31" s="328"/>
      <c r="F31" s="328"/>
      <c r="G31" s="328"/>
    </row>
    <row r="32" spans="1:14" s="6" customFormat="1" ht="30" customHeight="1" x14ac:dyDescent="0.15">
      <c r="A32" s="163">
        <v>15</v>
      </c>
      <c r="B32" s="57" t="s">
        <v>723</v>
      </c>
      <c r="C32" s="331" t="s">
        <v>784</v>
      </c>
      <c r="D32" s="332"/>
      <c r="E32" s="332"/>
      <c r="F32" s="332"/>
      <c r="G32" s="333"/>
    </row>
    <row r="34" spans="1:7" ht="14" x14ac:dyDescent="0.15">
      <c r="A34" s="7" t="s">
        <v>31</v>
      </c>
      <c r="B34" s="7"/>
    </row>
    <row r="35" spans="1:7" x14ac:dyDescent="0.15">
      <c r="A35" s="9" t="s">
        <v>32</v>
      </c>
    </row>
    <row r="37" spans="1:7" ht="12.75" customHeight="1" x14ac:dyDescent="0.15">
      <c r="A37" s="10" t="s">
        <v>16</v>
      </c>
      <c r="B37" s="10" t="s">
        <v>17</v>
      </c>
      <c r="C37" s="329" t="s">
        <v>18</v>
      </c>
      <c r="D37" s="329"/>
      <c r="E37" s="329"/>
      <c r="F37" s="329"/>
      <c r="G37" s="329"/>
    </row>
    <row r="38" spans="1:7" ht="12.75" customHeight="1" x14ac:dyDescent="0.15">
      <c r="A38" s="11">
        <v>1</v>
      </c>
      <c r="B38" s="12" t="s">
        <v>33</v>
      </c>
      <c r="C38" s="327" t="s">
        <v>34</v>
      </c>
      <c r="D38" s="327"/>
      <c r="E38" s="327"/>
      <c r="F38" s="327"/>
      <c r="G38" s="327"/>
    </row>
    <row r="39" spans="1:7" ht="28.5" customHeight="1" x14ac:dyDescent="0.15">
      <c r="A39" s="11">
        <v>2</v>
      </c>
      <c r="B39" s="14" t="s">
        <v>921</v>
      </c>
      <c r="C39" s="327" t="s">
        <v>918</v>
      </c>
      <c r="D39" s="327"/>
      <c r="E39" s="327"/>
      <c r="F39" s="327"/>
      <c r="G39" s="327"/>
    </row>
    <row r="40" spans="1:7" ht="12.75" customHeight="1" x14ac:dyDescent="0.15">
      <c r="A40" s="11">
        <v>3</v>
      </c>
      <c r="B40" s="224" t="s">
        <v>826</v>
      </c>
      <c r="C40" s="327" t="s">
        <v>35</v>
      </c>
      <c r="D40" s="327"/>
      <c r="E40" s="327"/>
      <c r="F40" s="327"/>
      <c r="G40" s="327"/>
    </row>
    <row r="41" spans="1:7" ht="29.25" customHeight="1" x14ac:dyDescent="0.15">
      <c r="A41" s="11">
        <v>4</v>
      </c>
      <c r="B41" s="14" t="s">
        <v>206</v>
      </c>
      <c r="C41" s="327" t="s">
        <v>209</v>
      </c>
      <c r="D41" s="327"/>
      <c r="E41" s="327"/>
      <c r="F41" s="327"/>
      <c r="G41" s="327"/>
    </row>
    <row r="42" spans="1:7" ht="31.5" customHeight="1" x14ac:dyDescent="0.15">
      <c r="A42" s="11">
        <v>5</v>
      </c>
      <c r="B42" s="14" t="s">
        <v>207</v>
      </c>
      <c r="C42" s="327" t="s">
        <v>210</v>
      </c>
      <c r="D42" s="327"/>
      <c r="E42" s="327"/>
      <c r="F42" s="327"/>
      <c r="G42" s="327"/>
    </row>
    <row r="43" spans="1:7" ht="28.5" customHeight="1" x14ac:dyDescent="0.15">
      <c r="A43" s="11">
        <v>6</v>
      </c>
      <c r="B43" s="14" t="s">
        <v>208</v>
      </c>
      <c r="C43" s="327" t="s">
        <v>211</v>
      </c>
      <c r="D43" s="327"/>
      <c r="E43" s="327"/>
      <c r="F43" s="327"/>
      <c r="G43" s="327"/>
    </row>
    <row r="44" spans="1:7" ht="27.75" customHeight="1" x14ac:dyDescent="0.15">
      <c r="A44" s="11">
        <v>7</v>
      </c>
      <c r="B44" s="14" t="s">
        <v>193</v>
      </c>
      <c r="C44" s="327" t="s">
        <v>197</v>
      </c>
      <c r="D44" s="327"/>
      <c r="E44" s="327"/>
      <c r="F44" s="327"/>
      <c r="G44" s="327"/>
    </row>
    <row r="45" spans="1:7" ht="43.5" customHeight="1" x14ac:dyDescent="0.15">
      <c r="A45" s="11">
        <v>8</v>
      </c>
      <c r="B45" s="12" t="s">
        <v>36</v>
      </c>
      <c r="C45" s="327" t="s">
        <v>730</v>
      </c>
      <c r="D45" s="327"/>
      <c r="E45" s="327"/>
      <c r="F45" s="327"/>
      <c r="G45" s="327"/>
    </row>
    <row r="46" spans="1:7" ht="25.5" customHeight="1" x14ac:dyDescent="0.15">
      <c r="A46" s="11">
        <v>9</v>
      </c>
      <c r="B46" s="14" t="s">
        <v>37</v>
      </c>
      <c r="C46" s="327" t="s">
        <v>143</v>
      </c>
      <c r="D46" s="327"/>
      <c r="E46" s="327"/>
      <c r="F46" s="327"/>
      <c r="G46" s="327"/>
    </row>
    <row r="47" spans="1:7" ht="25.5" customHeight="1" x14ac:dyDescent="0.15">
      <c r="A47" s="11">
        <v>10</v>
      </c>
      <c r="B47" s="14" t="s">
        <v>38</v>
      </c>
      <c r="C47" s="327" t="s">
        <v>144</v>
      </c>
      <c r="D47" s="327"/>
      <c r="E47" s="327"/>
      <c r="F47" s="327"/>
      <c r="G47" s="327"/>
    </row>
  </sheetData>
  <mergeCells count="35">
    <mergeCell ref="A4:G4"/>
    <mergeCell ref="A5:G5"/>
    <mergeCell ref="C10:G10"/>
    <mergeCell ref="C11:G11"/>
    <mergeCell ref="C12:G12"/>
    <mergeCell ref="C13:G13"/>
    <mergeCell ref="C14:G14"/>
    <mergeCell ref="C17:G17"/>
    <mergeCell ref="C18:G18"/>
    <mergeCell ref="C19:G19"/>
    <mergeCell ref="C20:G20"/>
    <mergeCell ref="C21:G21"/>
    <mergeCell ref="C22:G22"/>
    <mergeCell ref="C23:G23"/>
    <mergeCell ref="C25:G25"/>
    <mergeCell ref="C24:G24"/>
    <mergeCell ref="C29:G29"/>
    <mergeCell ref="C30:G30"/>
    <mergeCell ref="C31:G31"/>
    <mergeCell ref="C37:G37"/>
    <mergeCell ref="J25:N25"/>
    <mergeCell ref="C26:G26"/>
    <mergeCell ref="C27:G27"/>
    <mergeCell ref="C28:G28"/>
    <mergeCell ref="C32:G32"/>
    <mergeCell ref="C43:G43"/>
    <mergeCell ref="C45:G45"/>
    <mergeCell ref="C46:G46"/>
    <mergeCell ref="C47:G47"/>
    <mergeCell ref="C38:G38"/>
    <mergeCell ref="C39:G39"/>
    <mergeCell ref="C40:G40"/>
    <mergeCell ref="C41:G41"/>
    <mergeCell ref="C42:G42"/>
    <mergeCell ref="C44:G44"/>
  </mergeCells>
  <printOptions horizontalCentered="1"/>
  <pageMargins left="0.25" right="0.25" top="0.75" bottom="0.75" header="0.5" footer="0.5"/>
  <pageSetup firstPageNumber="0" fitToHeight="0" orientation="portrait" r:id="rId1"/>
  <headerFooter>
    <oddHeader>&amp;C&amp;F</oddHeader>
    <oddFooter>&amp;L&amp;8Released 1/2015&amp;C&amp;P of &amp;N&amp;R&amp;A</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3"/>
  <sheetViews>
    <sheetView showGridLines="0" zoomScaleNormal="100" zoomScalePageLayoutView="70" workbookViewId="0"/>
  </sheetViews>
  <sheetFormatPr baseColWidth="10" defaultColWidth="8.83203125" defaultRowHeight="13" x14ac:dyDescent="0.15"/>
  <cols>
    <col min="2" max="2" width="30.6640625"/>
    <col min="3" max="3" width="37.83203125" style="15"/>
    <col min="4" max="4" width="30.6640625"/>
  </cols>
  <sheetData>
    <row r="1" spans="1:4" ht="14" x14ac:dyDescent="0.15">
      <c r="A1" s="7" t="s">
        <v>1</v>
      </c>
    </row>
    <row r="3" spans="1:4" x14ac:dyDescent="0.15">
      <c r="A3" s="338" t="s">
        <v>39</v>
      </c>
      <c r="B3" s="338"/>
      <c r="C3" s="338"/>
      <c r="D3" s="338"/>
    </row>
    <row r="4" spans="1:4" x14ac:dyDescent="0.15">
      <c r="A4" s="338" t="s">
        <v>40</v>
      </c>
      <c r="B4" s="338"/>
      <c r="C4" s="338"/>
      <c r="D4" s="338"/>
    </row>
    <row r="5" spans="1:4" ht="18" customHeight="1" x14ac:dyDescent="0.15">
      <c r="A5" s="339" t="s">
        <v>41</v>
      </c>
      <c r="B5" s="339"/>
      <c r="C5" s="16" t="s">
        <v>42</v>
      </c>
      <c r="D5" s="16" t="s">
        <v>43</v>
      </c>
    </row>
    <row r="6" spans="1:4" ht="60" customHeight="1" x14ac:dyDescent="0.15">
      <c r="A6" s="17" t="s">
        <v>44</v>
      </c>
      <c r="B6" s="18" t="s">
        <v>45</v>
      </c>
      <c r="C6" s="14" t="s">
        <v>46</v>
      </c>
      <c r="D6" s="14" t="s">
        <v>47</v>
      </c>
    </row>
    <row r="7" spans="1:4" ht="60" customHeight="1" x14ac:dyDescent="0.15">
      <c r="A7" s="19">
        <v>0</v>
      </c>
      <c r="B7" s="18" t="s">
        <v>48</v>
      </c>
      <c r="C7" s="14" t="s">
        <v>49</v>
      </c>
      <c r="D7" s="14"/>
    </row>
    <row r="8" spans="1:4" ht="60" customHeight="1" x14ac:dyDescent="0.15">
      <c r="A8" s="19" t="s">
        <v>214</v>
      </c>
      <c r="B8" s="18" t="s">
        <v>217</v>
      </c>
      <c r="C8" s="14" t="s">
        <v>239</v>
      </c>
      <c r="D8" s="123"/>
    </row>
    <row r="9" spans="1:4" ht="76.5" customHeight="1" x14ac:dyDescent="0.15">
      <c r="A9" s="11" t="s">
        <v>50</v>
      </c>
      <c r="B9" s="14" t="s">
        <v>244</v>
      </c>
      <c r="C9" s="14" t="s">
        <v>245</v>
      </c>
      <c r="D9" s="123"/>
    </row>
    <row r="10" spans="1:4" ht="49.5" customHeight="1" x14ac:dyDescent="0.15">
      <c r="A10" s="54" t="s">
        <v>51</v>
      </c>
      <c r="B10" s="55" t="s">
        <v>52</v>
      </c>
      <c r="C10" s="55" t="s">
        <v>246</v>
      </c>
      <c r="D10" s="55" t="s">
        <v>53</v>
      </c>
    </row>
    <row r="11" spans="1:4" ht="18" customHeight="1" x14ac:dyDescent="0.15">
      <c r="A11" s="340" t="s">
        <v>54</v>
      </c>
      <c r="B11" s="340"/>
      <c r="C11" s="340"/>
      <c r="D11" s="340"/>
    </row>
    <row r="12" spans="1:4" ht="108.75" customHeight="1" x14ac:dyDescent="0.15">
      <c r="A12" s="174" t="s">
        <v>55</v>
      </c>
      <c r="B12" s="175" t="s">
        <v>731</v>
      </c>
      <c r="C12" s="176"/>
      <c r="D12" s="210" t="s">
        <v>725</v>
      </c>
    </row>
    <row r="13" spans="1:4" ht="52.5" customHeight="1" x14ac:dyDescent="0.15">
      <c r="A13" s="214" t="s">
        <v>724</v>
      </c>
      <c r="B13" s="215" t="s">
        <v>782</v>
      </c>
      <c r="C13" s="216"/>
      <c r="D13" s="53"/>
    </row>
  </sheetData>
  <mergeCells count="4">
    <mergeCell ref="A3:D3"/>
    <mergeCell ref="A4:D4"/>
    <mergeCell ref="A5:B5"/>
    <mergeCell ref="A11:D11"/>
  </mergeCells>
  <printOptions horizontalCentered="1"/>
  <pageMargins left="0.25" right="0.25" top="0.75" bottom="0.75" header="0.5" footer="0.5"/>
  <pageSetup firstPageNumber="0" fitToHeight="0" orientation="portrait" horizontalDpi="1200" verticalDpi="1200" r:id="rId1"/>
  <headerFooter>
    <oddHeader>&amp;C&amp;F</oddHeader>
    <oddFooter>&amp;L&amp;8Released 1/2015&amp;C&amp;P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12"/>
  <sheetViews>
    <sheetView showGridLines="0" zoomScaleNormal="100" zoomScalePageLayoutView="50" workbookViewId="0">
      <selection sqref="A1:H1"/>
    </sheetView>
  </sheetViews>
  <sheetFormatPr baseColWidth="10" defaultColWidth="8.83203125" defaultRowHeight="13" x14ac:dyDescent="0.15"/>
  <cols>
    <col min="1" max="1" width="7" style="1" customWidth="1"/>
    <col min="2" max="3" width="17.33203125" style="56" customWidth="1"/>
    <col min="4" max="4" width="17.83203125" style="56" customWidth="1"/>
    <col min="5" max="5" width="24.6640625" style="1" customWidth="1"/>
    <col min="6" max="6" width="48.83203125" style="1" customWidth="1"/>
    <col min="7" max="7" width="49.6640625" style="1" customWidth="1"/>
    <col min="8" max="8" width="45.33203125" style="2" customWidth="1"/>
  </cols>
  <sheetData>
    <row r="1" spans="1:8" x14ac:dyDescent="0.15">
      <c r="A1" s="347" t="s">
        <v>247</v>
      </c>
      <c r="B1" s="347"/>
      <c r="C1" s="347"/>
      <c r="D1" s="347"/>
      <c r="E1" s="347"/>
      <c r="F1" s="347"/>
      <c r="G1" s="347"/>
      <c r="H1" s="347"/>
    </row>
    <row r="2" spans="1:8" x14ac:dyDescent="0.15">
      <c r="A2" s="348" t="s">
        <v>307</v>
      </c>
      <c r="B2" s="349"/>
      <c r="C2" s="349"/>
      <c r="D2" s="349"/>
      <c r="E2" s="349"/>
      <c r="F2" s="349"/>
      <c r="G2" s="349"/>
      <c r="H2" s="350"/>
    </row>
    <row r="3" spans="1:8" x14ac:dyDescent="0.15">
      <c r="A3" s="351" t="s">
        <v>743</v>
      </c>
      <c r="B3" s="352"/>
      <c r="C3" s="352"/>
      <c r="D3" s="352"/>
      <c r="E3" s="352"/>
      <c r="F3" s="352"/>
      <c r="G3" s="352"/>
      <c r="H3" s="353"/>
    </row>
    <row r="4" spans="1:8" x14ac:dyDescent="0.15">
      <c r="A4" s="354" t="s">
        <v>969</v>
      </c>
      <c r="B4" s="355"/>
      <c r="C4" s="355"/>
      <c r="D4" s="355"/>
      <c r="E4" s="356"/>
      <c r="F4" s="356"/>
      <c r="G4" s="356"/>
      <c r="H4" s="357"/>
    </row>
    <row r="5" spans="1:8" x14ac:dyDescent="0.15">
      <c r="A5" s="358"/>
      <c r="B5" s="359"/>
      <c r="C5" s="359"/>
      <c r="D5" s="359"/>
      <c r="E5" s="360"/>
      <c r="F5" s="360"/>
      <c r="G5" s="360"/>
      <c r="H5" s="361"/>
    </row>
    <row r="6" spans="1:8" x14ac:dyDescent="0.15">
      <c r="A6" s="358"/>
      <c r="B6" s="359"/>
      <c r="C6" s="359"/>
      <c r="D6" s="359"/>
      <c r="E6" s="360"/>
      <c r="F6" s="360"/>
      <c r="G6" s="360"/>
      <c r="H6" s="361"/>
    </row>
    <row r="7" spans="1:8" ht="44.25" customHeight="1" x14ac:dyDescent="0.15">
      <c r="A7" s="358"/>
      <c r="B7" s="359"/>
      <c r="C7" s="359"/>
      <c r="D7" s="359"/>
      <c r="E7" s="360"/>
      <c r="F7" s="360"/>
      <c r="G7" s="360"/>
      <c r="H7" s="361"/>
    </row>
    <row r="8" spans="1:8" s="241" customFormat="1" ht="28" x14ac:dyDescent="0.15">
      <c r="A8" s="238" t="s">
        <v>16</v>
      </c>
      <c r="B8" s="238" t="s">
        <v>235</v>
      </c>
      <c r="C8" s="239" t="s">
        <v>236</v>
      </c>
      <c r="D8" s="239" t="s">
        <v>180</v>
      </c>
      <c r="E8" s="238" t="s">
        <v>25</v>
      </c>
      <c r="F8" s="240" t="s">
        <v>56</v>
      </c>
      <c r="G8" s="238" t="s">
        <v>43</v>
      </c>
      <c r="H8" s="238" t="s">
        <v>57</v>
      </c>
    </row>
    <row r="9" spans="1:8" s="241" customFormat="1" ht="28" x14ac:dyDescent="0.15">
      <c r="A9" s="242">
        <v>1</v>
      </c>
      <c r="B9" s="93" t="s">
        <v>216</v>
      </c>
      <c r="C9" s="93"/>
      <c r="D9" s="93" t="s">
        <v>216</v>
      </c>
      <c r="E9" s="237" t="s">
        <v>225</v>
      </c>
      <c r="F9" s="236" t="s">
        <v>823</v>
      </c>
      <c r="G9" s="344" t="s">
        <v>58</v>
      </c>
      <c r="H9" s="239"/>
    </row>
    <row r="10" spans="1:8" s="241" customFormat="1" ht="28" x14ac:dyDescent="0.15">
      <c r="A10" s="242">
        <v>2</v>
      </c>
      <c r="B10" s="93" t="s">
        <v>216</v>
      </c>
      <c r="C10" s="93"/>
      <c r="D10" s="93" t="s">
        <v>216</v>
      </c>
      <c r="E10" s="237" t="s">
        <v>226</v>
      </c>
      <c r="F10" s="236" t="s">
        <v>273</v>
      </c>
      <c r="G10" s="345"/>
      <c r="H10" s="243"/>
    </row>
    <row r="11" spans="1:8" s="241" customFormat="1" ht="28" x14ac:dyDescent="0.15">
      <c r="A11" s="242">
        <v>3</v>
      </c>
      <c r="B11" s="93" t="s">
        <v>216</v>
      </c>
      <c r="C11" s="93"/>
      <c r="D11" s="93" t="s">
        <v>216</v>
      </c>
      <c r="E11" s="237" t="s">
        <v>227</v>
      </c>
      <c r="F11" s="236" t="s">
        <v>274</v>
      </c>
      <c r="G11" s="346"/>
      <c r="H11" s="243"/>
    </row>
    <row r="12" spans="1:8" s="241" customFormat="1" ht="76.5" customHeight="1" x14ac:dyDescent="0.15">
      <c r="A12" s="242">
        <v>4</v>
      </c>
      <c r="B12" s="93" t="s">
        <v>216</v>
      </c>
      <c r="C12" s="93"/>
      <c r="D12" s="93" t="s">
        <v>216</v>
      </c>
      <c r="E12" s="237" t="s">
        <v>228</v>
      </c>
      <c r="F12" s="236" t="s">
        <v>344</v>
      </c>
      <c r="G12" s="93" t="s">
        <v>912</v>
      </c>
      <c r="H12" s="243"/>
    </row>
    <row r="13" spans="1:8" s="241" customFormat="1" ht="14" x14ac:dyDescent="0.15">
      <c r="A13" s="242">
        <v>5</v>
      </c>
      <c r="B13" s="93" t="s">
        <v>216</v>
      </c>
      <c r="C13" s="93"/>
      <c r="D13" s="93" t="s">
        <v>216</v>
      </c>
      <c r="E13" s="244" t="s">
        <v>946</v>
      </c>
      <c r="F13" s="245" t="s">
        <v>822</v>
      </c>
      <c r="G13" s="244"/>
      <c r="H13" s="244"/>
    </row>
    <row r="14" spans="1:8" s="241" customFormat="1" ht="14" x14ac:dyDescent="0.15">
      <c r="A14" s="242">
        <v>6</v>
      </c>
      <c r="B14" s="93" t="s">
        <v>216</v>
      </c>
      <c r="C14" s="93"/>
      <c r="D14" s="93" t="s">
        <v>216</v>
      </c>
      <c r="E14" s="244" t="s">
        <v>59</v>
      </c>
      <c r="F14" s="245" t="s">
        <v>275</v>
      </c>
      <c r="G14" s="244"/>
      <c r="H14" s="244"/>
    </row>
    <row r="15" spans="1:8" s="241" customFormat="1" ht="14" x14ac:dyDescent="0.15">
      <c r="A15" s="242">
        <v>7</v>
      </c>
      <c r="B15" s="93" t="s">
        <v>216</v>
      </c>
      <c r="C15" s="93"/>
      <c r="D15" s="93" t="s">
        <v>216</v>
      </c>
      <c r="E15" s="244" t="s">
        <v>947</v>
      </c>
      <c r="F15" s="245" t="s">
        <v>276</v>
      </c>
      <c r="G15" s="244"/>
      <c r="H15" s="246"/>
    </row>
    <row r="16" spans="1:8" s="247" customFormat="1" ht="14" x14ac:dyDescent="0.15">
      <c r="A16" s="242">
        <v>8</v>
      </c>
      <c r="B16" s="93" t="s">
        <v>216</v>
      </c>
      <c r="C16" s="93"/>
      <c r="D16" s="93" t="s">
        <v>216</v>
      </c>
      <c r="E16" s="244" t="s">
        <v>948</v>
      </c>
      <c r="F16" s="245" t="s">
        <v>277</v>
      </c>
      <c r="G16" s="244"/>
      <c r="H16" s="244"/>
    </row>
    <row r="17" spans="1:8" s="241" customFormat="1" ht="52.5" customHeight="1" x14ac:dyDescent="0.15">
      <c r="A17" s="242">
        <v>9</v>
      </c>
      <c r="B17" s="93" t="s">
        <v>216</v>
      </c>
      <c r="C17" s="93"/>
      <c r="D17" s="93" t="s">
        <v>216</v>
      </c>
      <c r="E17" s="244" t="s">
        <v>949</v>
      </c>
      <c r="F17" s="245" t="s">
        <v>278</v>
      </c>
      <c r="G17" s="93" t="s">
        <v>962</v>
      </c>
      <c r="H17" s="248"/>
    </row>
    <row r="18" spans="1:8" s="241" customFormat="1" ht="14" x14ac:dyDescent="0.15">
      <c r="A18" s="242">
        <v>10</v>
      </c>
      <c r="B18" s="93" t="s">
        <v>216</v>
      </c>
      <c r="C18" s="93" t="s">
        <v>216</v>
      </c>
      <c r="D18" s="93" t="s">
        <v>216</v>
      </c>
      <c r="E18" s="244" t="s">
        <v>111</v>
      </c>
      <c r="F18" s="245" t="s">
        <v>279</v>
      </c>
      <c r="G18" s="246"/>
      <c r="H18" s="244"/>
    </row>
    <row r="19" spans="1:8" s="241" customFormat="1" ht="14" x14ac:dyDescent="0.15">
      <c r="A19" s="242">
        <v>11</v>
      </c>
      <c r="B19" s="151" t="s">
        <v>216</v>
      </c>
      <c r="C19" s="151"/>
      <c r="D19" s="151" t="s">
        <v>216</v>
      </c>
      <c r="E19" s="243" t="s">
        <v>343</v>
      </c>
      <c r="F19" s="249" t="s">
        <v>340</v>
      </c>
      <c r="G19" s="246"/>
      <c r="H19" s="244"/>
    </row>
    <row r="20" spans="1:8" s="241" customFormat="1" ht="28" x14ac:dyDescent="0.15">
      <c r="A20" s="242">
        <v>12</v>
      </c>
      <c r="B20" s="250" t="s">
        <v>215</v>
      </c>
      <c r="C20" s="250" t="s">
        <v>216</v>
      </c>
      <c r="D20" s="250" t="s">
        <v>216</v>
      </c>
      <c r="E20" s="246" t="s">
        <v>950</v>
      </c>
      <c r="F20" s="236" t="s">
        <v>355</v>
      </c>
      <c r="G20" s="151"/>
      <c r="H20" s="251"/>
    </row>
    <row r="21" spans="1:8" s="241" customFormat="1" ht="28" x14ac:dyDescent="0.15">
      <c r="A21" s="242">
        <v>13</v>
      </c>
      <c r="B21" s="151" t="s">
        <v>216</v>
      </c>
      <c r="C21" s="151" t="s">
        <v>216</v>
      </c>
      <c r="D21" s="151" t="s">
        <v>216</v>
      </c>
      <c r="E21" s="243" t="s">
        <v>790</v>
      </c>
      <c r="F21" s="249" t="s">
        <v>318</v>
      </c>
      <c r="G21" s="246"/>
      <c r="H21" s="244"/>
    </row>
    <row r="22" spans="1:8" s="241" customFormat="1" ht="28" x14ac:dyDescent="0.15">
      <c r="A22" s="242">
        <v>14</v>
      </c>
      <c r="B22" s="151" t="s">
        <v>216</v>
      </c>
      <c r="C22" s="151" t="s">
        <v>216</v>
      </c>
      <c r="D22" s="151" t="s">
        <v>216</v>
      </c>
      <c r="E22" s="243" t="s">
        <v>791</v>
      </c>
      <c r="F22" s="249" t="s">
        <v>319</v>
      </c>
      <c r="G22" s="246"/>
      <c r="H22" s="244"/>
    </row>
    <row r="23" spans="1:8" s="241" customFormat="1" ht="57" customHeight="1" x14ac:dyDescent="0.15">
      <c r="A23" s="242">
        <v>15</v>
      </c>
      <c r="B23" s="151" t="s">
        <v>216</v>
      </c>
      <c r="C23" s="151" t="s">
        <v>216</v>
      </c>
      <c r="D23" s="151" t="s">
        <v>216</v>
      </c>
      <c r="E23" s="243" t="s">
        <v>792</v>
      </c>
      <c r="F23" s="249" t="s">
        <v>345</v>
      </c>
      <c r="G23" s="151" t="s">
        <v>943</v>
      </c>
      <c r="H23" s="244"/>
    </row>
    <row r="24" spans="1:8" s="241" customFormat="1" ht="28" x14ac:dyDescent="0.15">
      <c r="A24" s="242">
        <v>16</v>
      </c>
      <c r="B24" s="151" t="s">
        <v>216</v>
      </c>
      <c r="C24" s="151" t="s">
        <v>216</v>
      </c>
      <c r="D24" s="151" t="s">
        <v>216</v>
      </c>
      <c r="E24" s="243" t="s">
        <v>793</v>
      </c>
      <c r="F24" s="249" t="s">
        <v>320</v>
      </c>
      <c r="G24" s="246"/>
      <c r="H24" s="244"/>
    </row>
    <row r="25" spans="1:8" s="241" customFormat="1" ht="28" x14ac:dyDescent="0.15">
      <c r="A25" s="242">
        <v>17</v>
      </c>
      <c r="B25" s="151" t="s">
        <v>216</v>
      </c>
      <c r="C25" s="151" t="s">
        <v>216</v>
      </c>
      <c r="D25" s="151" t="s">
        <v>216</v>
      </c>
      <c r="E25" s="243" t="s">
        <v>794</v>
      </c>
      <c r="F25" s="249" t="s">
        <v>321</v>
      </c>
      <c r="G25" s="246"/>
      <c r="H25" s="244"/>
    </row>
    <row r="26" spans="1:8" s="241" customFormat="1" ht="55.5" customHeight="1" x14ac:dyDescent="0.15">
      <c r="A26" s="242">
        <v>18</v>
      </c>
      <c r="B26" s="151" t="s">
        <v>216</v>
      </c>
      <c r="C26" s="151" t="s">
        <v>216</v>
      </c>
      <c r="D26" s="151" t="s">
        <v>216</v>
      </c>
      <c r="E26" s="243" t="s">
        <v>795</v>
      </c>
      <c r="F26" s="249" t="s">
        <v>346</v>
      </c>
      <c r="G26" s="151" t="s">
        <v>898</v>
      </c>
      <c r="H26" s="244"/>
    </row>
    <row r="27" spans="1:8" s="241" customFormat="1" ht="28" x14ac:dyDescent="0.15">
      <c r="A27" s="242">
        <v>19</v>
      </c>
      <c r="B27" s="151" t="s">
        <v>216</v>
      </c>
      <c r="C27" s="151" t="s">
        <v>216</v>
      </c>
      <c r="D27" s="151" t="s">
        <v>216</v>
      </c>
      <c r="E27" s="243" t="s">
        <v>796</v>
      </c>
      <c r="F27" s="249" t="s">
        <v>322</v>
      </c>
      <c r="G27" s="246"/>
      <c r="H27" s="244"/>
    </row>
    <row r="28" spans="1:8" s="241" customFormat="1" ht="28" x14ac:dyDescent="0.15">
      <c r="A28" s="242">
        <v>20</v>
      </c>
      <c r="B28" s="151" t="s">
        <v>216</v>
      </c>
      <c r="C28" s="151" t="s">
        <v>216</v>
      </c>
      <c r="D28" s="151" t="s">
        <v>216</v>
      </c>
      <c r="E28" s="243" t="s">
        <v>797</v>
      </c>
      <c r="F28" s="249" t="s">
        <v>323</v>
      </c>
      <c r="G28" s="246"/>
      <c r="H28" s="244"/>
    </row>
    <row r="29" spans="1:8" s="241" customFormat="1" ht="53.25" customHeight="1" x14ac:dyDescent="0.15">
      <c r="A29" s="242">
        <v>21</v>
      </c>
      <c r="B29" s="151" t="s">
        <v>216</v>
      </c>
      <c r="C29" s="151" t="s">
        <v>216</v>
      </c>
      <c r="D29" s="151" t="s">
        <v>216</v>
      </c>
      <c r="E29" s="243" t="s">
        <v>798</v>
      </c>
      <c r="F29" s="249" t="s">
        <v>347</v>
      </c>
      <c r="G29" s="151" t="s">
        <v>899</v>
      </c>
      <c r="H29" s="244"/>
    </row>
    <row r="30" spans="1:8" s="241" customFormat="1" ht="28" x14ac:dyDescent="0.15">
      <c r="A30" s="242">
        <v>22</v>
      </c>
      <c r="B30" s="151" t="s">
        <v>216</v>
      </c>
      <c r="C30" s="151" t="s">
        <v>216</v>
      </c>
      <c r="D30" s="151" t="s">
        <v>216</v>
      </c>
      <c r="E30" s="243" t="s">
        <v>799</v>
      </c>
      <c r="F30" s="249" t="s">
        <v>324</v>
      </c>
      <c r="G30" s="246"/>
      <c r="H30" s="244"/>
    </row>
    <row r="31" spans="1:8" s="241" customFormat="1" ht="28" x14ac:dyDescent="0.15">
      <c r="A31" s="242">
        <v>23</v>
      </c>
      <c r="B31" s="151" t="s">
        <v>216</v>
      </c>
      <c r="C31" s="151" t="s">
        <v>216</v>
      </c>
      <c r="D31" s="151" t="s">
        <v>216</v>
      </c>
      <c r="E31" s="243" t="s">
        <v>800</v>
      </c>
      <c r="F31" s="249" t="s">
        <v>325</v>
      </c>
      <c r="G31" s="246"/>
      <c r="H31" s="244"/>
    </row>
    <row r="32" spans="1:8" s="241" customFormat="1" ht="42" x14ac:dyDescent="0.15">
      <c r="A32" s="242">
        <v>24</v>
      </c>
      <c r="B32" s="151" t="s">
        <v>216</v>
      </c>
      <c r="C32" s="151" t="s">
        <v>216</v>
      </c>
      <c r="D32" s="151" t="s">
        <v>216</v>
      </c>
      <c r="E32" s="243" t="s">
        <v>801</v>
      </c>
      <c r="F32" s="249" t="s">
        <v>348</v>
      </c>
      <c r="G32" s="151" t="s">
        <v>900</v>
      </c>
      <c r="H32" s="244"/>
    </row>
    <row r="33" spans="1:8" s="241" customFormat="1" ht="42" x14ac:dyDescent="0.15">
      <c r="A33" s="242">
        <v>25</v>
      </c>
      <c r="B33" s="151" t="s">
        <v>216</v>
      </c>
      <c r="C33" s="151" t="s">
        <v>216</v>
      </c>
      <c r="D33" s="151" t="s">
        <v>216</v>
      </c>
      <c r="E33" s="243" t="s">
        <v>802</v>
      </c>
      <c r="F33" s="249" t="s">
        <v>326</v>
      </c>
      <c r="G33" s="246"/>
      <c r="H33" s="244"/>
    </row>
    <row r="34" spans="1:8" s="241" customFormat="1" ht="42" x14ac:dyDescent="0.15">
      <c r="A34" s="242">
        <v>26</v>
      </c>
      <c r="B34" s="151" t="s">
        <v>216</v>
      </c>
      <c r="C34" s="151" t="s">
        <v>216</v>
      </c>
      <c r="D34" s="151" t="s">
        <v>216</v>
      </c>
      <c r="E34" s="243" t="s">
        <v>803</v>
      </c>
      <c r="F34" s="249" t="s">
        <v>327</v>
      </c>
      <c r="G34" s="246"/>
      <c r="H34" s="244"/>
    </row>
    <row r="35" spans="1:8" s="241" customFormat="1" ht="54.75" customHeight="1" x14ac:dyDescent="0.15">
      <c r="A35" s="242">
        <v>27</v>
      </c>
      <c r="B35" s="151" t="s">
        <v>216</v>
      </c>
      <c r="C35" s="151" t="s">
        <v>216</v>
      </c>
      <c r="D35" s="151" t="s">
        <v>216</v>
      </c>
      <c r="E35" s="243" t="s">
        <v>804</v>
      </c>
      <c r="F35" s="249" t="s">
        <v>349</v>
      </c>
      <c r="G35" s="151" t="s">
        <v>901</v>
      </c>
      <c r="H35" s="244"/>
    </row>
    <row r="36" spans="1:8" s="241" customFormat="1" ht="28" x14ac:dyDescent="0.15">
      <c r="A36" s="242">
        <v>28</v>
      </c>
      <c r="B36" s="151" t="s">
        <v>216</v>
      </c>
      <c r="C36" s="151" t="s">
        <v>216</v>
      </c>
      <c r="D36" s="151" t="s">
        <v>216</v>
      </c>
      <c r="E36" s="243" t="s">
        <v>959</v>
      </c>
      <c r="F36" s="249" t="s">
        <v>328</v>
      </c>
      <c r="G36" s="246"/>
      <c r="H36" s="244"/>
    </row>
    <row r="37" spans="1:8" s="241" customFormat="1" ht="28" x14ac:dyDescent="0.15">
      <c r="A37" s="242">
        <v>29</v>
      </c>
      <c r="B37" s="151" t="s">
        <v>216</v>
      </c>
      <c r="C37" s="151" t="s">
        <v>216</v>
      </c>
      <c r="D37" s="151" t="s">
        <v>216</v>
      </c>
      <c r="E37" s="243" t="s">
        <v>805</v>
      </c>
      <c r="F37" s="249" t="s">
        <v>329</v>
      </c>
      <c r="G37" s="246"/>
      <c r="H37" s="244"/>
    </row>
    <row r="38" spans="1:8" s="241" customFormat="1" ht="55.5" customHeight="1" x14ac:dyDescent="0.15">
      <c r="A38" s="242">
        <v>30</v>
      </c>
      <c r="B38" s="151" t="s">
        <v>216</v>
      </c>
      <c r="C38" s="151" t="s">
        <v>216</v>
      </c>
      <c r="D38" s="151" t="s">
        <v>216</v>
      </c>
      <c r="E38" s="243" t="s">
        <v>806</v>
      </c>
      <c r="F38" s="249" t="s">
        <v>350</v>
      </c>
      <c r="G38" s="151" t="s">
        <v>902</v>
      </c>
      <c r="H38" s="244"/>
    </row>
    <row r="39" spans="1:8" s="241" customFormat="1" ht="28" x14ac:dyDescent="0.15">
      <c r="A39" s="242">
        <v>31</v>
      </c>
      <c r="B39" s="151" t="s">
        <v>216</v>
      </c>
      <c r="C39" s="151" t="s">
        <v>216</v>
      </c>
      <c r="D39" s="151" t="s">
        <v>216</v>
      </c>
      <c r="E39" s="243" t="s">
        <v>807</v>
      </c>
      <c r="F39" s="249" t="s">
        <v>330</v>
      </c>
      <c r="G39" s="246"/>
      <c r="H39" s="244"/>
    </row>
    <row r="40" spans="1:8" s="241" customFormat="1" ht="28" x14ac:dyDescent="0.15">
      <c r="A40" s="242">
        <v>32</v>
      </c>
      <c r="B40" s="151" t="s">
        <v>216</v>
      </c>
      <c r="C40" s="151" t="s">
        <v>216</v>
      </c>
      <c r="D40" s="151" t="s">
        <v>216</v>
      </c>
      <c r="E40" s="243" t="s">
        <v>808</v>
      </c>
      <c r="F40" s="249" t="s">
        <v>331</v>
      </c>
      <c r="G40" s="246"/>
      <c r="H40" s="244"/>
    </row>
    <row r="41" spans="1:8" s="241" customFormat="1" ht="57" customHeight="1" x14ac:dyDescent="0.15">
      <c r="A41" s="242">
        <v>33</v>
      </c>
      <c r="B41" s="151" t="s">
        <v>216</v>
      </c>
      <c r="C41" s="151" t="s">
        <v>216</v>
      </c>
      <c r="D41" s="151" t="s">
        <v>216</v>
      </c>
      <c r="E41" s="243" t="s">
        <v>809</v>
      </c>
      <c r="F41" s="249" t="s">
        <v>351</v>
      </c>
      <c r="G41" s="151" t="s">
        <v>903</v>
      </c>
      <c r="H41" s="244"/>
    </row>
    <row r="42" spans="1:8" s="241" customFormat="1" ht="31.5" customHeight="1" x14ac:dyDescent="0.15">
      <c r="A42" s="242">
        <v>34</v>
      </c>
      <c r="B42" s="151" t="s">
        <v>216</v>
      </c>
      <c r="C42" s="151" t="s">
        <v>216</v>
      </c>
      <c r="D42" s="151" t="s">
        <v>216</v>
      </c>
      <c r="E42" s="243" t="s">
        <v>810</v>
      </c>
      <c r="F42" s="249" t="s">
        <v>332</v>
      </c>
      <c r="G42" s="151"/>
      <c r="H42" s="243" t="s">
        <v>352</v>
      </c>
    </row>
    <row r="43" spans="1:8" s="241" customFormat="1" ht="28" x14ac:dyDescent="0.15">
      <c r="A43" s="242">
        <v>35</v>
      </c>
      <c r="B43" s="151" t="s">
        <v>216</v>
      </c>
      <c r="C43" s="151" t="s">
        <v>216</v>
      </c>
      <c r="D43" s="151" t="s">
        <v>216</v>
      </c>
      <c r="E43" s="243" t="s">
        <v>811</v>
      </c>
      <c r="F43" s="249" t="s">
        <v>333</v>
      </c>
      <c r="G43" s="246"/>
      <c r="H43" s="243" t="s">
        <v>353</v>
      </c>
    </row>
    <row r="44" spans="1:8" s="241" customFormat="1" ht="122.25" customHeight="1" x14ac:dyDescent="0.15">
      <c r="A44" s="242">
        <v>36</v>
      </c>
      <c r="B44" s="151" t="s">
        <v>216</v>
      </c>
      <c r="C44" s="151" t="s">
        <v>216</v>
      </c>
      <c r="D44" s="151" t="s">
        <v>216</v>
      </c>
      <c r="E44" s="243" t="s">
        <v>812</v>
      </c>
      <c r="F44" s="249" t="s">
        <v>356</v>
      </c>
      <c r="G44" s="151" t="s">
        <v>927</v>
      </c>
      <c r="H44" s="243" t="s">
        <v>911</v>
      </c>
    </row>
    <row r="45" spans="1:8" s="241" customFormat="1" ht="28" x14ac:dyDescent="0.15">
      <c r="A45" s="242">
        <v>37</v>
      </c>
      <c r="B45" s="151" t="s">
        <v>216</v>
      </c>
      <c r="C45" s="151" t="s">
        <v>216</v>
      </c>
      <c r="D45" s="151" t="s">
        <v>216</v>
      </c>
      <c r="E45" s="243" t="s">
        <v>813</v>
      </c>
      <c r="F45" s="249" t="s">
        <v>335</v>
      </c>
      <c r="G45" s="246"/>
      <c r="H45" s="244"/>
    </row>
    <row r="46" spans="1:8" s="241" customFormat="1" ht="28" x14ac:dyDescent="0.15">
      <c r="A46" s="242">
        <v>38</v>
      </c>
      <c r="B46" s="151" t="s">
        <v>216</v>
      </c>
      <c r="C46" s="151" t="s">
        <v>216</v>
      </c>
      <c r="D46" s="151" t="s">
        <v>216</v>
      </c>
      <c r="E46" s="243" t="s">
        <v>814</v>
      </c>
      <c r="F46" s="249" t="s">
        <v>334</v>
      </c>
      <c r="G46" s="246"/>
      <c r="H46" s="244"/>
    </row>
    <row r="47" spans="1:8" s="241" customFormat="1" ht="57.75" customHeight="1" x14ac:dyDescent="0.15">
      <c r="A47" s="242">
        <v>39</v>
      </c>
      <c r="B47" s="151" t="s">
        <v>216</v>
      </c>
      <c r="C47" s="151" t="s">
        <v>216</v>
      </c>
      <c r="D47" s="151" t="s">
        <v>216</v>
      </c>
      <c r="E47" s="243" t="s">
        <v>815</v>
      </c>
      <c r="F47" s="249" t="s">
        <v>354</v>
      </c>
      <c r="G47" s="151" t="s">
        <v>904</v>
      </c>
      <c r="H47" s="244"/>
    </row>
    <row r="48" spans="1:8" s="241" customFormat="1" ht="28" x14ac:dyDescent="0.15">
      <c r="A48" s="242">
        <v>40</v>
      </c>
      <c r="B48" s="151" t="s">
        <v>216</v>
      </c>
      <c r="C48" s="151" t="s">
        <v>216</v>
      </c>
      <c r="D48" s="151" t="s">
        <v>216</v>
      </c>
      <c r="E48" s="243" t="s">
        <v>816</v>
      </c>
      <c r="F48" s="249" t="s">
        <v>336</v>
      </c>
      <c r="G48" s="246"/>
      <c r="H48" s="244"/>
    </row>
    <row r="49" spans="1:8" s="241" customFormat="1" ht="28" x14ac:dyDescent="0.15">
      <c r="A49" s="242">
        <v>41</v>
      </c>
      <c r="B49" s="151" t="s">
        <v>216</v>
      </c>
      <c r="C49" s="151" t="s">
        <v>216</v>
      </c>
      <c r="D49" s="151" t="s">
        <v>216</v>
      </c>
      <c r="E49" s="243" t="s">
        <v>817</v>
      </c>
      <c r="F49" s="249" t="s">
        <v>337</v>
      </c>
      <c r="G49" s="246"/>
      <c r="H49" s="244"/>
    </row>
    <row r="50" spans="1:8" s="241" customFormat="1" ht="54" customHeight="1" x14ac:dyDescent="0.15">
      <c r="A50" s="242">
        <v>42</v>
      </c>
      <c r="B50" s="151" t="s">
        <v>216</v>
      </c>
      <c r="C50" s="151" t="s">
        <v>216</v>
      </c>
      <c r="D50" s="151" t="s">
        <v>216</v>
      </c>
      <c r="E50" s="243" t="s">
        <v>818</v>
      </c>
      <c r="F50" s="249" t="s">
        <v>734</v>
      </c>
      <c r="G50" s="151" t="s">
        <v>905</v>
      </c>
      <c r="H50" s="244"/>
    </row>
    <row r="51" spans="1:8" s="241" customFormat="1" ht="28" x14ac:dyDescent="0.15">
      <c r="A51" s="242">
        <v>43</v>
      </c>
      <c r="B51" s="151" t="s">
        <v>216</v>
      </c>
      <c r="C51" s="151" t="s">
        <v>216</v>
      </c>
      <c r="D51" s="151" t="s">
        <v>216</v>
      </c>
      <c r="E51" s="243" t="s">
        <v>819</v>
      </c>
      <c r="F51" s="249" t="s">
        <v>338</v>
      </c>
      <c r="G51" s="246"/>
      <c r="H51" s="243" t="s">
        <v>352</v>
      </c>
    </row>
    <row r="52" spans="1:8" s="241" customFormat="1" ht="28" x14ac:dyDescent="0.15">
      <c r="A52" s="242">
        <v>44</v>
      </c>
      <c r="B52" s="151" t="s">
        <v>216</v>
      </c>
      <c r="C52" s="151" t="s">
        <v>216</v>
      </c>
      <c r="D52" s="151" t="s">
        <v>216</v>
      </c>
      <c r="E52" s="243" t="s">
        <v>820</v>
      </c>
      <c r="F52" s="249" t="s">
        <v>339</v>
      </c>
      <c r="G52" s="246"/>
      <c r="H52" s="243" t="s">
        <v>353</v>
      </c>
    </row>
    <row r="53" spans="1:8" s="241" customFormat="1" ht="67.5" customHeight="1" x14ac:dyDescent="0.15">
      <c r="A53" s="242">
        <v>45</v>
      </c>
      <c r="B53" s="151" t="s">
        <v>216</v>
      </c>
      <c r="C53" s="151" t="s">
        <v>216</v>
      </c>
      <c r="D53" s="151" t="s">
        <v>216</v>
      </c>
      <c r="E53" s="243" t="s">
        <v>821</v>
      </c>
      <c r="F53" s="249" t="s">
        <v>357</v>
      </c>
      <c r="G53" s="151" t="s">
        <v>913</v>
      </c>
      <c r="H53" s="243" t="s">
        <v>911</v>
      </c>
    </row>
    <row r="54" spans="1:8" s="241" customFormat="1" ht="28" x14ac:dyDescent="0.15">
      <c r="A54" s="242">
        <v>46</v>
      </c>
      <c r="B54" s="93" t="s">
        <v>216</v>
      </c>
      <c r="C54" s="93"/>
      <c r="D54" s="93" t="s">
        <v>216</v>
      </c>
      <c r="E54" s="244" t="s">
        <v>60</v>
      </c>
      <c r="F54" s="246" t="s">
        <v>232</v>
      </c>
      <c r="G54" s="93" t="s">
        <v>944</v>
      </c>
      <c r="H54" s="246"/>
    </row>
    <row r="55" spans="1:8" s="241" customFormat="1" ht="28" x14ac:dyDescent="0.15">
      <c r="A55" s="242">
        <v>47</v>
      </c>
      <c r="B55" s="250" t="s">
        <v>216</v>
      </c>
      <c r="C55" s="250"/>
      <c r="D55" s="250" t="s">
        <v>216</v>
      </c>
      <c r="E55" s="244" t="s">
        <v>61</v>
      </c>
      <c r="F55" s="246" t="s">
        <v>62</v>
      </c>
      <c r="G55" s="93" t="s">
        <v>358</v>
      </c>
      <c r="H55" s="243"/>
    </row>
    <row r="56" spans="1:8" s="241" customFormat="1" ht="14" x14ac:dyDescent="0.15">
      <c r="A56" s="242">
        <v>48</v>
      </c>
      <c r="B56" s="250" t="s">
        <v>216</v>
      </c>
      <c r="C56" s="250"/>
      <c r="D56" s="250" t="s">
        <v>216</v>
      </c>
      <c r="E56" s="244" t="s">
        <v>951</v>
      </c>
      <c r="F56" s="252" t="s">
        <v>787</v>
      </c>
      <c r="G56" s="244"/>
      <c r="H56" s="244"/>
    </row>
    <row r="57" spans="1:8" s="241" customFormat="1" ht="14" x14ac:dyDescent="0.15">
      <c r="A57" s="242">
        <v>49</v>
      </c>
      <c r="B57" s="250" t="s">
        <v>216</v>
      </c>
      <c r="C57" s="250"/>
      <c r="D57" s="250" t="s">
        <v>216</v>
      </c>
      <c r="E57" s="244" t="s">
        <v>952</v>
      </c>
      <c r="F57" s="236" t="s">
        <v>788</v>
      </c>
      <c r="G57" s="244"/>
      <c r="H57" s="244"/>
    </row>
    <row r="58" spans="1:8" s="241" customFormat="1" ht="56" x14ac:dyDescent="0.15">
      <c r="A58" s="242">
        <v>50</v>
      </c>
      <c r="B58" s="250" t="s">
        <v>216</v>
      </c>
      <c r="C58" s="250"/>
      <c r="D58" s="250" t="s">
        <v>216</v>
      </c>
      <c r="E58" s="246" t="s">
        <v>953</v>
      </c>
      <c r="F58" s="252" t="s">
        <v>280</v>
      </c>
      <c r="G58" s="137" t="s">
        <v>963</v>
      </c>
      <c r="H58" s="244"/>
    </row>
    <row r="59" spans="1:8" s="241" customFormat="1" ht="70" x14ac:dyDescent="0.15">
      <c r="A59" s="242">
        <v>51</v>
      </c>
      <c r="B59" s="250" t="s">
        <v>216</v>
      </c>
      <c r="C59" s="250"/>
      <c r="D59" s="250" t="s">
        <v>216</v>
      </c>
      <c r="E59" s="244" t="s">
        <v>140</v>
      </c>
      <c r="F59" s="246" t="s">
        <v>63</v>
      </c>
      <c r="G59" s="344" t="s">
        <v>241</v>
      </c>
      <c r="H59" s="244" t="s">
        <v>152</v>
      </c>
    </row>
    <row r="60" spans="1:8" s="241" customFormat="1" ht="14" x14ac:dyDescent="0.15">
      <c r="A60" s="242">
        <v>52</v>
      </c>
      <c r="B60" s="250" t="s">
        <v>216</v>
      </c>
      <c r="C60" s="250"/>
      <c r="D60" s="250" t="s">
        <v>216</v>
      </c>
      <c r="E60" s="246" t="s">
        <v>64</v>
      </c>
      <c r="F60" s="246" t="s">
        <v>65</v>
      </c>
      <c r="G60" s="345"/>
      <c r="H60" s="244" t="s">
        <v>281</v>
      </c>
    </row>
    <row r="61" spans="1:8" s="241" customFormat="1" ht="14" x14ac:dyDescent="0.15">
      <c r="A61" s="242">
        <v>53</v>
      </c>
      <c r="B61" s="250" t="s">
        <v>216</v>
      </c>
      <c r="C61" s="250"/>
      <c r="D61" s="250" t="s">
        <v>216</v>
      </c>
      <c r="E61" s="244" t="s">
        <v>66</v>
      </c>
      <c r="F61" s="246" t="s">
        <v>175</v>
      </c>
      <c r="G61" s="345"/>
      <c r="H61" s="246" t="s">
        <v>139</v>
      </c>
    </row>
    <row r="62" spans="1:8" s="241" customFormat="1" ht="14" x14ac:dyDescent="0.15">
      <c r="A62" s="242">
        <v>54</v>
      </c>
      <c r="B62" s="250" t="s">
        <v>216</v>
      </c>
      <c r="C62" s="250"/>
      <c r="D62" s="250" t="s">
        <v>216</v>
      </c>
      <c r="E62" s="246" t="s">
        <v>67</v>
      </c>
      <c r="F62" s="246" t="s">
        <v>68</v>
      </c>
      <c r="G62" s="345"/>
      <c r="H62" s="244" t="s">
        <v>262</v>
      </c>
    </row>
    <row r="63" spans="1:8" s="241" customFormat="1" ht="14" x14ac:dyDescent="0.15">
      <c r="A63" s="242">
        <v>55</v>
      </c>
      <c r="B63" s="250" t="s">
        <v>216</v>
      </c>
      <c r="C63" s="250"/>
      <c r="D63" s="250" t="s">
        <v>216</v>
      </c>
      <c r="E63" s="246" t="s">
        <v>69</v>
      </c>
      <c r="F63" s="246" t="s">
        <v>70</v>
      </c>
      <c r="G63" s="345"/>
      <c r="H63" s="244" t="s">
        <v>71</v>
      </c>
    </row>
    <row r="64" spans="1:8" s="241" customFormat="1" ht="14" x14ac:dyDescent="0.15">
      <c r="A64" s="242">
        <v>56</v>
      </c>
      <c r="B64" s="250" t="s">
        <v>216</v>
      </c>
      <c r="C64" s="250"/>
      <c r="D64" s="250" t="s">
        <v>216</v>
      </c>
      <c r="E64" s="246" t="s">
        <v>72</v>
      </c>
      <c r="F64" s="246" t="s">
        <v>73</v>
      </c>
      <c r="G64" s="345"/>
      <c r="H64" s="244" t="s">
        <v>74</v>
      </c>
    </row>
    <row r="65" spans="1:8" s="241" customFormat="1" ht="14" x14ac:dyDescent="0.15">
      <c r="A65" s="242">
        <v>57</v>
      </c>
      <c r="B65" s="250" t="s">
        <v>216</v>
      </c>
      <c r="C65" s="250"/>
      <c r="D65" s="250" t="s">
        <v>216</v>
      </c>
      <c r="E65" s="246" t="s">
        <v>75</v>
      </c>
      <c r="F65" s="246" t="s">
        <v>76</v>
      </c>
      <c r="G65" s="345"/>
      <c r="H65" s="244" t="s">
        <v>77</v>
      </c>
    </row>
    <row r="66" spans="1:8" s="241" customFormat="1" ht="14" x14ac:dyDescent="0.15">
      <c r="A66" s="242">
        <v>58</v>
      </c>
      <c r="B66" s="250" t="s">
        <v>216</v>
      </c>
      <c r="C66" s="250"/>
      <c r="D66" s="250" t="s">
        <v>216</v>
      </c>
      <c r="E66" s="246" t="s">
        <v>78</v>
      </c>
      <c r="F66" s="246" t="s">
        <v>79</v>
      </c>
      <c r="G66" s="345"/>
      <c r="H66" s="244" t="s">
        <v>80</v>
      </c>
    </row>
    <row r="67" spans="1:8" s="241" customFormat="1" ht="14" x14ac:dyDescent="0.15">
      <c r="A67" s="242">
        <v>59</v>
      </c>
      <c r="B67" s="250" t="s">
        <v>216</v>
      </c>
      <c r="C67" s="250"/>
      <c r="D67" s="250" t="s">
        <v>216</v>
      </c>
      <c r="E67" s="246" t="s">
        <v>81</v>
      </c>
      <c r="F67" s="246" t="s">
        <v>82</v>
      </c>
      <c r="G67" s="345"/>
      <c r="H67" s="244" t="s">
        <v>263</v>
      </c>
    </row>
    <row r="68" spans="1:8" s="241" customFormat="1" ht="42" x14ac:dyDescent="0.15">
      <c r="A68" s="242">
        <v>60</v>
      </c>
      <c r="B68" s="250" t="s">
        <v>216</v>
      </c>
      <c r="C68" s="250"/>
      <c r="D68" s="250" t="s">
        <v>216</v>
      </c>
      <c r="E68" s="246" t="s">
        <v>83</v>
      </c>
      <c r="F68" s="246" t="s">
        <v>84</v>
      </c>
      <c r="G68" s="345"/>
      <c r="H68" s="244" t="s">
        <v>85</v>
      </c>
    </row>
    <row r="69" spans="1:8" s="241" customFormat="1" ht="14" x14ac:dyDescent="0.15">
      <c r="A69" s="242">
        <v>61</v>
      </c>
      <c r="B69" s="250" t="s">
        <v>216</v>
      </c>
      <c r="C69" s="250"/>
      <c r="D69" s="250" t="s">
        <v>216</v>
      </c>
      <c r="E69" s="246" t="s">
        <v>86</v>
      </c>
      <c r="F69" s="246" t="s">
        <v>87</v>
      </c>
      <c r="G69" s="346"/>
      <c r="H69" s="244" t="s">
        <v>88</v>
      </c>
    </row>
    <row r="70" spans="1:8" s="256" customFormat="1" ht="14" x14ac:dyDescent="0.15">
      <c r="A70" s="242">
        <v>62</v>
      </c>
      <c r="B70" s="253" t="s">
        <v>216</v>
      </c>
      <c r="C70" s="253" t="s">
        <v>216</v>
      </c>
      <c r="D70" s="253" t="s">
        <v>216</v>
      </c>
      <c r="E70" s="254" t="s">
        <v>359</v>
      </c>
      <c r="F70" s="254" t="s">
        <v>361</v>
      </c>
      <c r="G70" s="219"/>
      <c r="H70" s="255"/>
    </row>
    <row r="71" spans="1:8" s="256" customFormat="1" ht="14" x14ac:dyDescent="0.15">
      <c r="A71" s="242">
        <v>63</v>
      </c>
      <c r="B71" s="253" t="s">
        <v>216</v>
      </c>
      <c r="C71" s="253" t="s">
        <v>216</v>
      </c>
      <c r="D71" s="253" t="s">
        <v>216</v>
      </c>
      <c r="E71" s="254" t="s">
        <v>360</v>
      </c>
      <c r="F71" s="254" t="s">
        <v>362</v>
      </c>
      <c r="G71" s="219"/>
      <c r="H71" s="255"/>
    </row>
    <row r="72" spans="1:8" s="241" customFormat="1" ht="54" customHeight="1" x14ac:dyDescent="0.15">
      <c r="A72" s="242">
        <v>64</v>
      </c>
      <c r="B72" s="93" t="s">
        <v>216</v>
      </c>
      <c r="C72" s="93" t="s">
        <v>216</v>
      </c>
      <c r="D72" s="93" t="s">
        <v>216</v>
      </c>
      <c r="E72" s="246" t="s">
        <v>906</v>
      </c>
      <c r="F72" s="246" t="s">
        <v>744</v>
      </c>
      <c r="G72" s="151" t="s">
        <v>728</v>
      </c>
      <c r="H72" s="257"/>
    </row>
    <row r="73" spans="1:8" s="241" customFormat="1" ht="41.25" customHeight="1" x14ac:dyDescent="0.15">
      <c r="A73" s="242">
        <v>65</v>
      </c>
      <c r="B73" s="151" t="s">
        <v>216</v>
      </c>
      <c r="C73" s="151" t="s">
        <v>216</v>
      </c>
      <c r="D73" s="151" t="s">
        <v>216</v>
      </c>
      <c r="E73" s="243" t="s">
        <v>680</v>
      </c>
      <c r="F73" s="258" t="s">
        <v>827</v>
      </c>
      <c r="G73" s="235"/>
      <c r="H73" s="259" t="s">
        <v>786</v>
      </c>
    </row>
    <row r="74" spans="1:8" s="241" customFormat="1" ht="32.25" customHeight="1" x14ac:dyDescent="0.15">
      <c r="A74" s="242">
        <v>66</v>
      </c>
      <c r="B74" s="151" t="s">
        <v>216</v>
      </c>
      <c r="C74" s="151" t="s">
        <v>216</v>
      </c>
      <c r="D74" s="151" t="s">
        <v>216</v>
      </c>
      <c r="E74" s="243" t="s">
        <v>681</v>
      </c>
      <c r="F74" s="249" t="s">
        <v>828</v>
      </c>
      <c r="G74" s="235"/>
      <c r="H74" s="259"/>
    </row>
    <row r="75" spans="1:8" s="241" customFormat="1" ht="42" x14ac:dyDescent="0.15">
      <c r="A75" s="242">
        <v>67</v>
      </c>
      <c r="B75" s="151" t="s">
        <v>216</v>
      </c>
      <c r="C75" s="151" t="s">
        <v>216</v>
      </c>
      <c r="D75" s="151" t="s">
        <v>216</v>
      </c>
      <c r="E75" s="243" t="s">
        <v>682</v>
      </c>
      <c r="F75" s="249" t="s">
        <v>829</v>
      </c>
      <c r="G75" s="144" t="s">
        <v>713</v>
      </c>
      <c r="H75" s="259"/>
    </row>
    <row r="76" spans="1:8" s="241" customFormat="1" ht="28" x14ac:dyDescent="0.15">
      <c r="A76" s="242">
        <v>68</v>
      </c>
      <c r="B76" s="151" t="s">
        <v>216</v>
      </c>
      <c r="C76" s="151" t="s">
        <v>216</v>
      </c>
      <c r="D76" s="151" t="s">
        <v>216</v>
      </c>
      <c r="E76" s="243" t="s">
        <v>683</v>
      </c>
      <c r="F76" s="249" t="s">
        <v>830</v>
      </c>
      <c r="G76" s="235"/>
      <c r="H76" s="259"/>
    </row>
    <row r="77" spans="1:8" s="241" customFormat="1" ht="28" x14ac:dyDescent="0.15">
      <c r="A77" s="242">
        <v>69</v>
      </c>
      <c r="B77" s="151" t="s">
        <v>216</v>
      </c>
      <c r="C77" s="151" t="s">
        <v>216</v>
      </c>
      <c r="D77" s="151" t="s">
        <v>216</v>
      </c>
      <c r="E77" s="243" t="s">
        <v>684</v>
      </c>
      <c r="F77" s="249" t="s">
        <v>831</v>
      </c>
      <c r="G77" s="235"/>
      <c r="H77" s="259"/>
    </row>
    <row r="78" spans="1:8" s="241" customFormat="1" ht="56" x14ac:dyDescent="0.15">
      <c r="A78" s="242">
        <v>70</v>
      </c>
      <c r="B78" s="151" t="s">
        <v>216</v>
      </c>
      <c r="C78" s="151" t="s">
        <v>216</v>
      </c>
      <c r="D78" s="151" t="s">
        <v>216</v>
      </c>
      <c r="E78" s="243" t="s">
        <v>685</v>
      </c>
      <c r="F78" s="249" t="s">
        <v>832</v>
      </c>
      <c r="G78" s="144" t="s">
        <v>714</v>
      </c>
      <c r="H78" s="259"/>
    </row>
    <row r="79" spans="1:8" s="241" customFormat="1" ht="28" x14ac:dyDescent="0.15">
      <c r="A79" s="242">
        <v>71</v>
      </c>
      <c r="B79" s="151" t="s">
        <v>216</v>
      </c>
      <c r="C79" s="151" t="s">
        <v>216</v>
      </c>
      <c r="D79" s="151" t="s">
        <v>216</v>
      </c>
      <c r="E79" s="243" t="s">
        <v>686</v>
      </c>
      <c r="F79" s="249" t="s">
        <v>833</v>
      </c>
      <c r="G79" s="93"/>
      <c r="H79" s="259"/>
    </row>
    <row r="80" spans="1:8" s="241" customFormat="1" ht="28" x14ac:dyDescent="0.15">
      <c r="A80" s="242">
        <v>72</v>
      </c>
      <c r="B80" s="151" t="s">
        <v>216</v>
      </c>
      <c r="C80" s="151" t="s">
        <v>216</v>
      </c>
      <c r="D80" s="151" t="s">
        <v>216</v>
      </c>
      <c r="E80" s="243" t="s">
        <v>687</v>
      </c>
      <c r="F80" s="249" t="s">
        <v>834</v>
      </c>
      <c r="G80" s="93"/>
      <c r="H80" s="259"/>
    </row>
    <row r="81" spans="1:8" s="241" customFormat="1" ht="52.5" customHeight="1" x14ac:dyDescent="0.15">
      <c r="A81" s="242">
        <v>73</v>
      </c>
      <c r="B81" s="151" t="s">
        <v>216</v>
      </c>
      <c r="C81" s="151" t="s">
        <v>216</v>
      </c>
      <c r="D81" s="151" t="s">
        <v>216</v>
      </c>
      <c r="E81" s="243" t="s">
        <v>688</v>
      </c>
      <c r="F81" s="249" t="s">
        <v>835</v>
      </c>
      <c r="G81" s="144" t="s">
        <v>715</v>
      </c>
      <c r="H81" s="259"/>
    </row>
    <row r="82" spans="1:8" s="241" customFormat="1" ht="28" x14ac:dyDescent="0.15">
      <c r="A82" s="242">
        <v>74</v>
      </c>
      <c r="B82" s="151" t="s">
        <v>216</v>
      </c>
      <c r="C82" s="151" t="s">
        <v>216</v>
      </c>
      <c r="D82" s="151" t="s">
        <v>216</v>
      </c>
      <c r="E82" s="243" t="s">
        <v>689</v>
      </c>
      <c r="F82" s="249" t="s">
        <v>836</v>
      </c>
      <c r="G82" s="93"/>
      <c r="H82" s="259"/>
    </row>
    <row r="83" spans="1:8" s="241" customFormat="1" ht="28" x14ac:dyDescent="0.15">
      <c r="A83" s="242">
        <v>75</v>
      </c>
      <c r="B83" s="151" t="s">
        <v>216</v>
      </c>
      <c r="C83" s="151" t="s">
        <v>216</v>
      </c>
      <c r="D83" s="151" t="s">
        <v>216</v>
      </c>
      <c r="E83" s="243" t="s">
        <v>690</v>
      </c>
      <c r="F83" s="249" t="s">
        <v>837</v>
      </c>
      <c r="G83" s="93"/>
      <c r="H83" s="259"/>
    </row>
    <row r="84" spans="1:8" s="241" customFormat="1" ht="42" customHeight="1" x14ac:dyDescent="0.15">
      <c r="A84" s="242">
        <v>76</v>
      </c>
      <c r="B84" s="151" t="s">
        <v>216</v>
      </c>
      <c r="C84" s="151" t="s">
        <v>216</v>
      </c>
      <c r="D84" s="151" t="s">
        <v>216</v>
      </c>
      <c r="E84" s="243" t="s">
        <v>691</v>
      </c>
      <c r="F84" s="249" t="s">
        <v>838</v>
      </c>
      <c r="G84" s="144" t="s">
        <v>716</v>
      </c>
      <c r="H84" s="259"/>
    </row>
    <row r="85" spans="1:8" s="241" customFormat="1" ht="28" x14ac:dyDescent="0.15">
      <c r="A85" s="242">
        <v>77</v>
      </c>
      <c r="B85" s="151" t="s">
        <v>216</v>
      </c>
      <c r="C85" s="151" t="s">
        <v>216</v>
      </c>
      <c r="D85" s="151" t="s">
        <v>216</v>
      </c>
      <c r="E85" s="243" t="s">
        <v>692</v>
      </c>
      <c r="F85" s="249" t="s">
        <v>839</v>
      </c>
      <c r="G85" s="93"/>
      <c r="H85" s="259"/>
    </row>
    <row r="86" spans="1:8" s="241" customFormat="1" ht="28" x14ac:dyDescent="0.15">
      <c r="A86" s="242">
        <v>78</v>
      </c>
      <c r="B86" s="151" t="s">
        <v>216</v>
      </c>
      <c r="C86" s="151" t="s">
        <v>216</v>
      </c>
      <c r="D86" s="151" t="s">
        <v>216</v>
      </c>
      <c r="E86" s="243" t="s">
        <v>693</v>
      </c>
      <c r="F86" s="249" t="s">
        <v>840</v>
      </c>
      <c r="G86" s="93"/>
      <c r="H86" s="259"/>
    </row>
    <row r="87" spans="1:8" s="241" customFormat="1" ht="54" customHeight="1" x14ac:dyDescent="0.15">
      <c r="A87" s="242">
        <v>79</v>
      </c>
      <c r="B87" s="151" t="s">
        <v>216</v>
      </c>
      <c r="C87" s="151" t="s">
        <v>216</v>
      </c>
      <c r="D87" s="151" t="s">
        <v>216</v>
      </c>
      <c r="E87" s="243" t="s">
        <v>694</v>
      </c>
      <c r="F87" s="249" t="s">
        <v>841</v>
      </c>
      <c r="G87" s="144" t="s">
        <v>717</v>
      </c>
      <c r="H87" s="259"/>
    </row>
    <row r="88" spans="1:8" s="241" customFormat="1" ht="28" x14ac:dyDescent="0.15">
      <c r="A88" s="242">
        <v>80</v>
      </c>
      <c r="B88" s="151" t="s">
        <v>216</v>
      </c>
      <c r="C88" s="151" t="s">
        <v>216</v>
      </c>
      <c r="D88" s="151" t="s">
        <v>216</v>
      </c>
      <c r="E88" s="243" t="s">
        <v>695</v>
      </c>
      <c r="F88" s="249" t="s">
        <v>842</v>
      </c>
      <c r="G88" s="93"/>
      <c r="H88" s="259"/>
    </row>
    <row r="89" spans="1:8" s="241" customFormat="1" ht="28" x14ac:dyDescent="0.15">
      <c r="A89" s="242">
        <v>81</v>
      </c>
      <c r="B89" s="151" t="s">
        <v>216</v>
      </c>
      <c r="C89" s="151" t="s">
        <v>216</v>
      </c>
      <c r="D89" s="151" t="s">
        <v>216</v>
      </c>
      <c r="E89" s="243" t="s">
        <v>696</v>
      </c>
      <c r="F89" s="249" t="s">
        <v>843</v>
      </c>
      <c r="G89" s="93"/>
      <c r="H89" s="259"/>
    </row>
    <row r="90" spans="1:8" s="241" customFormat="1" ht="52.5" customHeight="1" x14ac:dyDescent="0.15">
      <c r="A90" s="242">
        <v>82</v>
      </c>
      <c r="B90" s="151" t="s">
        <v>216</v>
      </c>
      <c r="C90" s="151" t="s">
        <v>216</v>
      </c>
      <c r="D90" s="151" t="s">
        <v>216</v>
      </c>
      <c r="E90" s="243" t="s">
        <v>697</v>
      </c>
      <c r="F90" s="249" t="s">
        <v>844</v>
      </c>
      <c r="G90" s="144" t="s">
        <v>718</v>
      </c>
      <c r="H90" s="259"/>
    </row>
    <row r="91" spans="1:8" s="241" customFormat="1" ht="28" x14ac:dyDescent="0.15">
      <c r="A91" s="242">
        <v>83</v>
      </c>
      <c r="B91" s="151" t="s">
        <v>216</v>
      </c>
      <c r="C91" s="151" t="s">
        <v>216</v>
      </c>
      <c r="D91" s="151" t="s">
        <v>216</v>
      </c>
      <c r="E91" s="243" t="s">
        <v>698</v>
      </c>
      <c r="F91" s="249" t="s">
        <v>845</v>
      </c>
      <c r="G91" s="93"/>
      <c r="H91" s="259"/>
    </row>
    <row r="92" spans="1:8" s="241" customFormat="1" ht="28" x14ac:dyDescent="0.15">
      <c r="A92" s="242">
        <v>84</v>
      </c>
      <c r="B92" s="151" t="s">
        <v>216</v>
      </c>
      <c r="C92" s="151" t="s">
        <v>216</v>
      </c>
      <c r="D92" s="151" t="s">
        <v>216</v>
      </c>
      <c r="E92" s="243" t="s">
        <v>699</v>
      </c>
      <c r="F92" s="249" t="s">
        <v>846</v>
      </c>
      <c r="G92" s="93"/>
      <c r="H92" s="259"/>
    </row>
    <row r="93" spans="1:8" s="241" customFormat="1" ht="53.25" customHeight="1" x14ac:dyDescent="0.15">
      <c r="A93" s="242">
        <v>85</v>
      </c>
      <c r="B93" s="151" t="s">
        <v>216</v>
      </c>
      <c r="C93" s="151" t="s">
        <v>216</v>
      </c>
      <c r="D93" s="151" t="s">
        <v>216</v>
      </c>
      <c r="E93" s="243" t="s">
        <v>700</v>
      </c>
      <c r="F93" s="249" t="s">
        <v>847</v>
      </c>
      <c r="G93" s="151" t="s">
        <v>719</v>
      </c>
      <c r="H93" s="259"/>
    </row>
    <row r="94" spans="1:8" s="241" customFormat="1" ht="31.5" customHeight="1" x14ac:dyDescent="0.15">
      <c r="A94" s="242">
        <v>86</v>
      </c>
      <c r="B94" s="151" t="s">
        <v>216</v>
      </c>
      <c r="C94" s="151" t="s">
        <v>216</v>
      </c>
      <c r="D94" s="151" t="s">
        <v>216</v>
      </c>
      <c r="E94" s="243" t="s">
        <v>701</v>
      </c>
      <c r="F94" s="249" t="s">
        <v>848</v>
      </c>
      <c r="G94" s="93"/>
      <c r="H94" s="259" t="s">
        <v>352</v>
      </c>
    </row>
    <row r="95" spans="1:8" s="241" customFormat="1" ht="28" x14ac:dyDescent="0.15">
      <c r="A95" s="242">
        <v>87</v>
      </c>
      <c r="B95" s="151" t="s">
        <v>216</v>
      </c>
      <c r="C95" s="151" t="s">
        <v>216</v>
      </c>
      <c r="D95" s="151" t="s">
        <v>216</v>
      </c>
      <c r="E95" s="243" t="s">
        <v>702</v>
      </c>
      <c r="F95" s="249" t="s">
        <v>849</v>
      </c>
      <c r="G95" s="93"/>
      <c r="H95" s="259" t="s">
        <v>353</v>
      </c>
    </row>
    <row r="96" spans="1:8" s="241" customFormat="1" ht="117" customHeight="1" x14ac:dyDescent="0.15">
      <c r="A96" s="242">
        <v>88</v>
      </c>
      <c r="B96" s="151" t="s">
        <v>216</v>
      </c>
      <c r="C96" s="151" t="s">
        <v>216</v>
      </c>
      <c r="D96" s="151" t="s">
        <v>216</v>
      </c>
      <c r="E96" s="260" t="s">
        <v>703</v>
      </c>
      <c r="F96" s="261" t="s">
        <v>850</v>
      </c>
      <c r="G96" s="143" t="s">
        <v>720</v>
      </c>
      <c r="H96" s="259" t="s">
        <v>911</v>
      </c>
    </row>
    <row r="97" spans="1:8" s="241" customFormat="1" ht="28" x14ac:dyDescent="0.15">
      <c r="A97" s="242">
        <v>89</v>
      </c>
      <c r="B97" s="151" t="s">
        <v>216</v>
      </c>
      <c r="C97" s="151" t="s">
        <v>216</v>
      </c>
      <c r="D97" s="151" t="s">
        <v>216</v>
      </c>
      <c r="E97" s="259" t="s">
        <v>704</v>
      </c>
      <c r="F97" s="259" t="s">
        <v>851</v>
      </c>
      <c r="G97" s="137"/>
      <c r="H97" s="259"/>
    </row>
    <row r="98" spans="1:8" s="241" customFormat="1" ht="28" x14ac:dyDescent="0.15">
      <c r="A98" s="242">
        <v>90</v>
      </c>
      <c r="B98" s="151" t="s">
        <v>216</v>
      </c>
      <c r="C98" s="151" t="s">
        <v>216</v>
      </c>
      <c r="D98" s="151" t="s">
        <v>216</v>
      </c>
      <c r="E98" s="262" t="s">
        <v>705</v>
      </c>
      <c r="F98" s="263" t="s">
        <v>852</v>
      </c>
      <c r="G98" s="235"/>
      <c r="H98" s="259"/>
    </row>
    <row r="99" spans="1:8" s="241" customFormat="1" ht="52.5" customHeight="1" x14ac:dyDescent="0.15">
      <c r="A99" s="242">
        <v>91</v>
      </c>
      <c r="B99" s="151" t="s">
        <v>216</v>
      </c>
      <c r="C99" s="151" t="s">
        <v>216</v>
      </c>
      <c r="D99" s="151" t="s">
        <v>216</v>
      </c>
      <c r="E99" s="243" t="s">
        <v>706</v>
      </c>
      <c r="F99" s="249" t="s">
        <v>853</v>
      </c>
      <c r="G99" s="143" t="s">
        <v>783</v>
      </c>
      <c r="H99" s="259"/>
    </row>
    <row r="100" spans="1:8" s="241" customFormat="1" ht="28" x14ac:dyDescent="0.15">
      <c r="A100" s="242">
        <v>92</v>
      </c>
      <c r="B100" s="151" t="s">
        <v>216</v>
      </c>
      <c r="C100" s="151" t="s">
        <v>216</v>
      </c>
      <c r="D100" s="151" t="s">
        <v>216</v>
      </c>
      <c r="E100" s="243" t="s">
        <v>707</v>
      </c>
      <c r="F100" s="249" t="s">
        <v>854</v>
      </c>
      <c r="G100" s="93"/>
      <c r="H100" s="259"/>
    </row>
    <row r="101" spans="1:8" s="241" customFormat="1" ht="28" x14ac:dyDescent="0.15">
      <c r="A101" s="242">
        <v>93</v>
      </c>
      <c r="B101" s="151" t="s">
        <v>216</v>
      </c>
      <c r="C101" s="151" t="s">
        <v>216</v>
      </c>
      <c r="D101" s="151" t="s">
        <v>216</v>
      </c>
      <c r="E101" s="243" t="s">
        <v>708</v>
      </c>
      <c r="F101" s="249" t="s">
        <v>855</v>
      </c>
      <c r="G101" s="93"/>
      <c r="H101" s="259"/>
    </row>
    <row r="102" spans="1:8" s="241" customFormat="1" ht="53.25" customHeight="1" x14ac:dyDescent="0.15">
      <c r="A102" s="242">
        <v>94</v>
      </c>
      <c r="B102" s="151" t="s">
        <v>216</v>
      </c>
      <c r="C102" s="151" t="s">
        <v>216</v>
      </c>
      <c r="D102" s="151" t="s">
        <v>216</v>
      </c>
      <c r="E102" s="243" t="s">
        <v>709</v>
      </c>
      <c r="F102" s="249" t="s">
        <v>856</v>
      </c>
      <c r="G102" s="151" t="s">
        <v>721</v>
      </c>
      <c r="H102" s="259"/>
    </row>
    <row r="103" spans="1:8" s="241" customFormat="1" ht="28" x14ac:dyDescent="0.15">
      <c r="A103" s="242">
        <v>95</v>
      </c>
      <c r="B103" s="151" t="s">
        <v>216</v>
      </c>
      <c r="C103" s="151" t="s">
        <v>216</v>
      </c>
      <c r="D103" s="151" t="s">
        <v>216</v>
      </c>
      <c r="E103" s="243" t="s">
        <v>710</v>
      </c>
      <c r="F103" s="249" t="s">
        <v>857</v>
      </c>
      <c r="G103" s="93"/>
      <c r="H103" s="259" t="s">
        <v>352</v>
      </c>
    </row>
    <row r="104" spans="1:8" s="241" customFormat="1" ht="28" x14ac:dyDescent="0.15">
      <c r="A104" s="242">
        <v>96</v>
      </c>
      <c r="B104" s="151" t="s">
        <v>216</v>
      </c>
      <c r="C104" s="151" t="s">
        <v>216</v>
      </c>
      <c r="D104" s="151" t="s">
        <v>216</v>
      </c>
      <c r="E104" s="243" t="s">
        <v>711</v>
      </c>
      <c r="F104" s="249" t="s">
        <v>858</v>
      </c>
      <c r="G104" s="93"/>
      <c r="H104" s="259" t="s">
        <v>353</v>
      </c>
    </row>
    <row r="105" spans="1:8" s="241" customFormat="1" ht="65.25" customHeight="1" x14ac:dyDescent="0.15">
      <c r="A105" s="242">
        <v>97</v>
      </c>
      <c r="B105" s="151" t="s">
        <v>216</v>
      </c>
      <c r="C105" s="151" t="s">
        <v>216</v>
      </c>
      <c r="D105" s="151" t="s">
        <v>216</v>
      </c>
      <c r="E105" s="243" t="s">
        <v>712</v>
      </c>
      <c r="F105" s="249" t="s">
        <v>859</v>
      </c>
      <c r="G105" s="151" t="s">
        <v>722</v>
      </c>
      <c r="H105" s="259" t="s">
        <v>911</v>
      </c>
    </row>
    <row r="106" spans="1:8" s="241" customFormat="1" ht="14" x14ac:dyDescent="0.15">
      <c r="A106" s="242">
        <v>98</v>
      </c>
      <c r="B106" s="250" t="s">
        <v>216</v>
      </c>
      <c r="C106" s="250"/>
      <c r="D106" s="250" t="s">
        <v>216</v>
      </c>
      <c r="E106" s="237" t="s">
        <v>221</v>
      </c>
      <c r="F106" s="236" t="s">
        <v>283</v>
      </c>
      <c r="G106" s="244"/>
      <c r="H106" s="244"/>
    </row>
    <row r="107" spans="1:8" s="241" customFormat="1" ht="14" x14ac:dyDescent="0.15">
      <c r="A107" s="242">
        <v>99</v>
      </c>
      <c r="B107" s="250" t="s">
        <v>216</v>
      </c>
      <c r="C107" s="250"/>
      <c r="D107" s="250" t="s">
        <v>216</v>
      </c>
      <c r="E107" s="237" t="s">
        <v>222</v>
      </c>
      <c r="F107" s="236" t="s">
        <v>284</v>
      </c>
      <c r="G107" s="244"/>
      <c r="H107" s="244"/>
    </row>
    <row r="108" spans="1:8" s="241" customFormat="1" ht="28" x14ac:dyDescent="0.15">
      <c r="A108" s="242">
        <v>100</v>
      </c>
      <c r="B108" s="250" t="s">
        <v>216</v>
      </c>
      <c r="C108" s="250"/>
      <c r="D108" s="250" t="s">
        <v>216</v>
      </c>
      <c r="E108" s="237" t="s">
        <v>223</v>
      </c>
      <c r="F108" s="236" t="s">
        <v>282</v>
      </c>
      <c r="G108" s="244"/>
      <c r="H108" s="244"/>
    </row>
    <row r="109" spans="1:8" s="241" customFormat="1" ht="54.75" customHeight="1" x14ac:dyDescent="0.15">
      <c r="A109" s="242">
        <v>101</v>
      </c>
      <c r="B109" s="250" t="s">
        <v>216</v>
      </c>
      <c r="C109" s="250"/>
      <c r="D109" s="250" t="s">
        <v>216</v>
      </c>
      <c r="E109" s="237" t="s">
        <v>224</v>
      </c>
      <c r="F109" s="236" t="s">
        <v>290</v>
      </c>
      <c r="G109" s="93" t="s">
        <v>308</v>
      </c>
      <c r="H109" s="244"/>
    </row>
    <row r="110" spans="1:8" s="266" customFormat="1" ht="14" x14ac:dyDescent="0.15">
      <c r="A110" s="242">
        <v>102</v>
      </c>
      <c r="B110" s="253" t="s">
        <v>216</v>
      </c>
      <c r="C110" s="253" t="s">
        <v>216</v>
      </c>
      <c r="D110" s="253" t="s">
        <v>216</v>
      </c>
      <c r="E110" s="264" t="s">
        <v>341</v>
      </c>
      <c r="F110" s="265" t="s">
        <v>342</v>
      </c>
      <c r="G110" s="143"/>
      <c r="H110" s="243"/>
    </row>
    <row r="111" spans="1:8" s="241" customFormat="1" ht="25.5" customHeight="1" x14ac:dyDescent="0.15">
      <c r="A111" s="242">
        <v>103</v>
      </c>
      <c r="B111" s="267" t="s">
        <v>216</v>
      </c>
      <c r="C111" s="267" t="s">
        <v>216</v>
      </c>
      <c r="D111" s="267" t="s">
        <v>216</v>
      </c>
      <c r="E111" s="246" t="s">
        <v>89</v>
      </c>
      <c r="F111" s="244" t="s">
        <v>90</v>
      </c>
      <c r="G111" s="344" t="s">
        <v>964</v>
      </c>
      <c r="H111" s="244"/>
    </row>
    <row r="112" spans="1:8" s="241" customFormat="1" ht="14" x14ac:dyDescent="0.15">
      <c r="A112" s="242">
        <v>104</v>
      </c>
      <c r="B112" s="267" t="s">
        <v>216</v>
      </c>
      <c r="C112" s="267" t="s">
        <v>216</v>
      </c>
      <c r="D112" s="267" t="s">
        <v>216</v>
      </c>
      <c r="E112" s="246" t="s">
        <v>91</v>
      </c>
      <c r="F112" s="244" t="s">
        <v>92</v>
      </c>
      <c r="G112" s="345"/>
      <c r="H112" s="244"/>
    </row>
    <row r="113" spans="1:8" s="241" customFormat="1" ht="28" x14ac:dyDescent="0.15">
      <c r="A113" s="242">
        <v>105</v>
      </c>
      <c r="B113" s="267" t="s">
        <v>216</v>
      </c>
      <c r="C113" s="267" t="s">
        <v>216</v>
      </c>
      <c r="D113" s="267" t="s">
        <v>216</v>
      </c>
      <c r="E113" s="246" t="s">
        <v>93</v>
      </c>
      <c r="F113" s="244" t="s">
        <v>94</v>
      </c>
      <c r="G113" s="345"/>
      <c r="H113" s="244"/>
    </row>
    <row r="114" spans="1:8" s="241" customFormat="1" ht="28" x14ac:dyDescent="0.15">
      <c r="A114" s="242">
        <v>106</v>
      </c>
      <c r="B114" s="267" t="s">
        <v>216</v>
      </c>
      <c r="C114" s="267" t="s">
        <v>216</v>
      </c>
      <c r="D114" s="267" t="s">
        <v>216</v>
      </c>
      <c r="E114" s="246" t="s">
        <v>95</v>
      </c>
      <c r="F114" s="244" t="s">
        <v>96</v>
      </c>
      <c r="G114" s="345"/>
      <c r="H114" s="244"/>
    </row>
    <row r="115" spans="1:8" s="241" customFormat="1" ht="28" x14ac:dyDescent="0.15">
      <c r="A115" s="242">
        <v>107</v>
      </c>
      <c r="B115" s="267" t="s">
        <v>216</v>
      </c>
      <c r="C115" s="267" t="s">
        <v>216</v>
      </c>
      <c r="D115" s="267" t="s">
        <v>216</v>
      </c>
      <c r="E115" s="246" t="s">
        <v>97</v>
      </c>
      <c r="F115" s="244" t="s">
        <v>98</v>
      </c>
      <c r="G115" s="345"/>
      <c r="H115" s="244"/>
    </row>
    <row r="116" spans="1:8" s="241" customFormat="1" ht="28" x14ac:dyDescent="0.15">
      <c r="A116" s="242">
        <v>108</v>
      </c>
      <c r="B116" s="267" t="s">
        <v>216</v>
      </c>
      <c r="C116" s="267" t="s">
        <v>216</v>
      </c>
      <c r="D116" s="267" t="s">
        <v>216</v>
      </c>
      <c r="E116" s="246" t="s">
        <v>99</v>
      </c>
      <c r="F116" s="244" t="s">
        <v>100</v>
      </c>
      <c r="G116" s="345"/>
      <c r="H116" s="244"/>
    </row>
    <row r="117" spans="1:8" s="241" customFormat="1" ht="28" x14ac:dyDescent="0.15">
      <c r="A117" s="242">
        <v>109</v>
      </c>
      <c r="B117" s="267" t="s">
        <v>216</v>
      </c>
      <c r="C117" s="267" t="s">
        <v>216</v>
      </c>
      <c r="D117" s="267" t="s">
        <v>216</v>
      </c>
      <c r="E117" s="246" t="s">
        <v>101</v>
      </c>
      <c r="F117" s="244" t="s">
        <v>102</v>
      </c>
      <c r="G117" s="345"/>
      <c r="H117" s="246"/>
    </row>
    <row r="118" spans="1:8" s="241" customFormat="1" ht="28" x14ac:dyDescent="0.15">
      <c r="A118" s="242">
        <v>110</v>
      </c>
      <c r="B118" s="267" t="s">
        <v>216</v>
      </c>
      <c r="C118" s="267" t="s">
        <v>216</v>
      </c>
      <c r="D118" s="267" t="s">
        <v>216</v>
      </c>
      <c r="E118" s="246" t="s">
        <v>103</v>
      </c>
      <c r="F118" s="244" t="s">
        <v>104</v>
      </c>
      <c r="G118" s="345"/>
      <c r="H118" s="244"/>
    </row>
    <row r="119" spans="1:8" s="241" customFormat="1" ht="14" x14ac:dyDescent="0.15">
      <c r="A119" s="242">
        <v>111</v>
      </c>
      <c r="B119" s="267" t="s">
        <v>216</v>
      </c>
      <c r="C119" s="267" t="s">
        <v>216</v>
      </c>
      <c r="D119" s="267" t="s">
        <v>216</v>
      </c>
      <c r="E119" s="246" t="s">
        <v>176</v>
      </c>
      <c r="F119" s="244" t="s">
        <v>178</v>
      </c>
      <c r="G119" s="345"/>
      <c r="H119" s="244"/>
    </row>
    <row r="120" spans="1:8" s="241" customFormat="1" ht="14" x14ac:dyDescent="0.15">
      <c r="A120" s="242">
        <v>112</v>
      </c>
      <c r="B120" s="267" t="s">
        <v>216</v>
      </c>
      <c r="C120" s="267" t="s">
        <v>216</v>
      </c>
      <c r="D120" s="267" t="s">
        <v>216</v>
      </c>
      <c r="E120" s="246" t="s">
        <v>177</v>
      </c>
      <c r="F120" s="244" t="s">
        <v>179</v>
      </c>
      <c r="G120" s="345"/>
      <c r="H120" s="244"/>
    </row>
    <row r="121" spans="1:8" s="241" customFormat="1" ht="28" x14ac:dyDescent="0.15">
      <c r="A121" s="242">
        <v>113</v>
      </c>
      <c r="B121" s="267" t="s">
        <v>216</v>
      </c>
      <c r="C121" s="267" t="s">
        <v>216</v>
      </c>
      <c r="D121" s="267" t="s">
        <v>216</v>
      </c>
      <c r="E121" s="246" t="s">
        <v>190</v>
      </c>
      <c r="F121" s="244" t="s">
        <v>183</v>
      </c>
      <c r="G121" s="345"/>
      <c r="H121" s="93"/>
    </row>
    <row r="122" spans="1:8" s="241" customFormat="1" ht="56.25" customHeight="1" x14ac:dyDescent="0.15">
      <c r="A122" s="242">
        <v>114</v>
      </c>
      <c r="B122" s="267" t="s">
        <v>216</v>
      </c>
      <c r="C122" s="267" t="s">
        <v>216</v>
      </c>
      <c r="D122" s="267" t="s">
        <v>216</v>
      </c>
      <c r="E122" s="246" t="s">
        <v>189</v>
      </c>
      <c r="F122" s="244" t="s">
        <v>185</v>
      </c>
      <c r="G122" s="345"/>
      <c r="H122" s="93"/>
    </row>
    <row r="123" spans="1:8" s="241" customFormat="1" ht="69" customHeight="1" x14ac:dyDescent="0.15">
      <c r="A123" s="242">
        <v>115</v>
      </c>
      <c r="B123" s="267" t="s">
        <v>216</v>
      </c>
      <c r="C123" s="267" t="s">
        <v>216</v>
      </c>
      <c r="D123" s="267" t="s">
        <v>216</v>
      </c>
      <c r="E123" s="246" t="s">
        <v>954</v>
      </c>
      <c r="F123" s="244" t="s">
        <v>240</v>
      </c>
      <c r="G123" s="346"/>
      <c r="H123" s="268"/>
    </row>
    <row r="124" spans="1:8" s="266" customFormat="1" ht="30.75" customHeight="1" x14ac:dyDescent="0.15">
      <c r="A124" s="242">
        <v>116</v>
      </c>
      <c r="B124" s="269" t="s">
        <v>216</v>
      </c>
      <c r="C124" s="269"/>
      <c r="D124" s="269" t="s">
        <v>216</v>
      </c>
      <c r="E124" s="254" t="s">
        <v>907</v>
      </c>
      <c r="F124" s="243" t="s">
        <v>633</v>
      </c>
      <c r="G124" s="268" t="s">
        <v>908</v>
      </c>
      <c r="H124" s="257"/>
    </row>
    <row r="125" spans="1:8" s="241" customFormat="1" ht="30" customHeight="1" x14ac:dyDescent="0.15">
      <c r="A125" s="242">
        <v>117</v>
      </c>
      <c r="B125" s="269" t="s">
        <v>216</v>
      </c>
      <c r="C125" s="269"/>
      <c r="D125" s="269" t="s">
        <v>216</v>
      </c>
      <c r="E125" s="243" t="s">
        <v>363</v>
      </c>
      <c r="F125" s="249" t="s">
        <v>396</v>
      </c>
      <c r="G125" s="235"/>
      <c r="H125" s="151"/>
    </row>
    <row r="126" spans="1:8" s="241" customFormat="1" ht="32.25" customHeight="1" x14ac:dyDescent="0.15">
      <c r="A126" s="242">
        <v>118</v>
      </c>
      <c r="B126" s="269" t="s">
        <v>216</v>
      </c>
      <c r="C126" s="269"/>
      <c r="D126" s="269" t="s">
        <v>216</v>
      </c>
      <c r="E126" s="243" t="s">
        <v>364</v>
      </c>
      <c r="F126" s="249" t="s">
        <v>397</v>
      </c>
      <c r="G126" s="235"/>
      <c r="H126" s="151"/>
    </row>
    <row r="127" spans="1:8" s="241" customFormat="1" ht="57" customHeight="1" x14ac:dyDescent="0.15">
      <c r="A127" s="242">
        <v>119</v>
      </c>
      <c r="B127" s="269" t="s">
        <v>216</v>
      </c>
      <c r="C127" s="269"/>
      <c r="D127" s="269" t="s">
        <v>216</v>
      </c>
      <c r="E127" s="243" t="s">
        <v>365</v>
      </c>
      <c r="F127" s="249" t="s">
        <v>398</v>
      </c>
      <c r="G127" s="144" t="s">
        <v>429</v>
      </c>
      <c r="H127" s="151"/>
    </row>
    <row r="128" spans="1:8" s="241" customFormat="1" ht="39.75" customHeight="1" x14ac:dyDescent="0.15">
      <c r="A128" s="242">
        <v>120</v>
      </c>
      <c r="B128" s="269" t="s">
        <v>216</v>
      </c>
      <c r="C128" s="269"/>
      <c r="D128" s="269" t="s">
        <v>216</v>
      </c>
      <c r="E128" s="243" t="s">
        <v>366</v>
      </c>
      <c r="F128" s="249" t="s">
        <v>399</v>
      </c>
      <c r="G128" s="235"/>
      <c r="H128" s="151"/>
    </row>
    <row r="129" spans="1:8" s="241" customFormat="1" ht="37.5" customHeight="1" x14ac:dyDescent="0.15">
      <c r="A129" s="242">
        <v>121</v>
      </c>
      <c r="B129" s="269" t="s">
        <v>216</v>
      </c>
      <c r="C129" s="269"/>
      <c r="D129" s="269" t="s">
        <v>216</v>
      </c>
      <c r="E129" s="243" t="s">
        <v>367</v>
      </c>
      <c r="F129" s="249" t="s">
        <v>400</v>
      </c>
      <c r="G129" s="235"/>
      <c r="H129" s="151"/>
    </row>
    <row r="130" spans="1:8" s="241" customFormat="1" ht="59.25" customHeight="1" x14ac:dyDescent="0.15">
      <c r="A130" s="242">
        <v>122</v>
      </c>
      <c r="B130" s="269" t="s">
        <v>216</v>
      </c>
      <c r="C130" s="269"/>
      <c r="D130" s="269" t="s">
        <v>216</v>
      </c>
      <c r="E130" s="243" t="s">
        <v>368</v>
      </c>
      <c r="F130" s="249" t="s">
        <v>401</v>
      </c>
      <c r="G130" s="144" t="s">
        <v>428</v>
      </c>
      <c r="H130" s="151"/>
    </row>
    <row r="131" spans="1:8" s="241" customFormat="1" ht="42.75" customHeight="1" x14ac:dyDescent="0.15">
      <c r="A131" s="242">
        <v>123</v>
      </c>
      <c r="B131" s="269" t="s">
        <v>216</v>
      </c>
      <c r="C131" s="269"/>
      <c r="D131" s="269" t="s">
        <v>216</v>
      </c>
      <c r="E131" s="243" t="s">
        <v>369</v>
      </c>
      <c r="F131" s="249" t="s">
        <v>402</v>
      </c>
      <c r="G131" s="93"/>
      <c r="H131" s="151"/>
    </row>
    <row r="132" spans="1:8" s="241" customFormat="1" ht="44.25" customHeight="1" x14ac:dyDescent="0.15">
      <c r="A132" s="242">
        <v>124</v>
      </c>
      <c r="B132" s="269" t="s">
        <v>216</v>
      </c>
      <c r="C132" s="269"/>
      <c r="D132" s="269" t="s">
        <v>216</v>
      </c>
      <c r="E132" s="243" t="s">
        <v>370</v>
      </c>
      <c r="F132" s="249" t="s">
        <v>403</v>
      </c>
      <c r="G132" s="93"/>
      <c r="H132" s="151"/>
    </row>
    <row r="133" spans="1:8" s="241" customFormat="1" ht="55.5" customHeight="1" x14ac:dyDescent="0.15">
      <c r="A133" s="242">
        <v>125</v>
      </c>
      <c r="B133" s="269" t="s">
        <v>216</v>
      </c>
      <c r="C133" s="269"/>
      <c r="D133" s="269" t="s">
        <v>216</v>
      </c>
      <c r="E133" s="243" t="s">
        <v>371</v>
      </c>
      <c r="F133" s="249" t="s">
        <v>404</v>
      </c>
      <c r="G133" s="144" t="s">
        <v>430</v>
      </c>
      <c r="H133" s="151"/>
    </row>
    <row r="134" spans="1:8" s="241" customFormat="1" ht="30" customHeight="1" x14ac:dyDescent="0.15">
      <c r="A134" s="242">
        <v>126</v>
      </c>
      <c r="B134" s="269" t="s">
        <v>216</v>
      </c>
      <c r="C134" s="269"/>
      <c r="D134" s="269" t="s">
        <v>216</v>
      </c>
      <c r="E134" s="243" t="s">
        <v>372</v>
      </c>
      <c r="F134" s="249" t="s">
        <v>405</v>
      </c>
      <c r="G134" s="93"/>
      <c r="H134" s="151"/>
    </row>
    <row r="135" spans="1:8" s="241" customFormat="1" ht="33" customHeight="1" x14ac:dyDescent="0.15">
      <c r="A135" s="242">
        <v>127</v>
      </c>
      <c r="B135" s="269" t="s">
        <v>216</v>
      </c>
      <c r="C135" s="269"/>
      <c r="D135" s="269" t="s">
        <v>216</v>
      </c>
      <c r="E135" s="243" t="s">
        <v>373</v>
      </c>
      <c r="F135" s="249" t="s">
        <v>406</v>
      </c>
      <c r="G135" s="93"/>
      <c r="H135" s="151"/>
    </row>
    <row r="136" spans="1:8" s="241" customFormat="1" ht="57" customHeight="1" x14ac:dyDescent="0.15">
      <c r="A136" s="242">
        <v>128</v>
      </c>
      <c r="B136" s="269" t="s">
        <v>216</v>
      </c>
      <c r="C136" s="269"/>
      <c r="D136" s="269" t="s">
        <v>216</v>
      </c>
      <c r="E136" s="243" t="s">
        <v>374</v>
      </c>
      <c r="F136" s="249" t="s">
        <v>409</v>
      </c>
      <c r="G136" s="144" t="s">
        <v>431</v>
      </c>
      <c r="H136" s="151"/>
    </row>
    <row r="137" spans="1:8" s="241" customFormat="1" ht="41.25" customHeight="1" x14ac:dyDescent="0.15">
      <c r="A137" s="242">
        <v>129</v>
      </c>
      <c r="B137" s="269" t="s">
        <v>216</v>
      </c>
      <c r="C137" s="269"/>
      <c r="D137" s="269" t="s">
        <v>216</v>
      </c>
      <c r="E137" s="243" t="s">
        <v>375</v>
      </c>
      <c r="F137" s="249" t="s">
        <v>407</v>
      </c>
      <c r="G137" s="93"/>
      <c r="H137" s="151"/>
    </row>
    <row r="138" spans="1:8" s="241" customFormat="1" ht="43.5" customHeight="1" x14ac:dyDescent="0.15">
      <c r="A138" s="242">
        <v>130</v>
      </c>
      <c r="B138" s="269" t="s">
        <v>216</v>
      </c>
      <c r="C138" s="269"/>
      <c r="D138" s="269" t="s">
        <v>216</v>
      </c>
      <c r="E138" s="243" t="s">
        <v>376</v>
      </c>
      <c r="F138" s="249" t="s">
        <v>408</v>
      </c>
      <c r="G138" s="93"/>
      <c r="H138" s="151"/>
    </row>
    <row r="139" spans="1:8" s="241" customFormat="1" ht="58.5" customHeight="1" x14ac:dyDescent="0.15">
      <c r="A139" s="242">
        <v>131</v>
      </c>
      <c r="B139" s="269" t="s">
        <v>216</v>
      </c>
      <c r="C139" s="269"/>
      <c r="D139" s="269" t="s">
        <v>216</v>
      </c>
      <c r="E139" s="243" t="s">
        <v>377</v>
      </c>
      <c r="F139" s="249" t="s">
        <v>410</v>
      </c>
      <c r="G139" s="144" t="s">
        <v>432</v>
      </c>
      <c r="H139" s="151"/>
    </row>
    <row r="140" spans="1:8" s="241" customFormat="1" ht="28.5" customHeight="1" x14ac:dyDescent="0.15">
      <c r="A140" s="242">
        <v>132</v>
      </c>
      <c r="B140" s="269" t="s">
        <v>216</v>
      </c>
      <c r="C140" s="269"/>
      <c r="D140" s="269" t="s">
        <v>216</v>
      </c>
      <c r="E140" s="243" t="s">
        <v>378</v>
      </c>
      <c r="F140" s="249" t="s">
        <v>411</v>
      </c>
      <c r="G140" s="93"/>
      <c r="H140" s="151"/>
    </row>
    <row r="141" spans="1:8" s="241" customFormat="1" ht="33" customHeight="1" x14ac:dyDescent="0.15">
      <c r="A141" s="242">
        <v>133</v>
      </c>
      <c r="B141" s="269" t="s">
        <v>216</v>
      </c>
      <c r="C141" s="269"/>
      <c r="D141" s="269" t="s">
        <v>216</v>
      </c>
      <c r="E141" s="243" t="s">
        <v>379</v>
      </c>
      <c r="F141" s="249" t="s">
        <v>412</v>
      </c>
      <c r="G141" s="93"/>
      <c r="H141" s="151"/>
    </row>
    <row r="142" spans="1:8" s="241" customFormat="1" ht="57.75" customHeight="1" x14ac:dyDescent="0.15">
      <c r="A142" s="242">
        <v>134</v>
      </c>
      <c r="B142" s="269" t="s">
        <v>216</v>
      </c>
      <c r="C142" s="269"/>
      <c r="D142" s="269" t="s">
        <v>216</v>
      </c>
      <c r="E142" s="243" t="s">
        <v>380</v>
      </c>
      <c r="F142" s="249" t="s">
        <v>413</v>
      </c>
      <c r="G142" s="144" t="s">
        <v>433</v>
      </c>
      <c r="H142" s="151"/>
    </row>
    <row r="143" spans="1:8" s="241" customFormat="1" ht="31.5" customHeight="1" x14ac:dyDescent="0.15">
      <c r="A143" s="242">
        <v>135</v>
      </c>
      <c r="B143" s="269" t="s">
        <v>216</v>
      </c>
      <c r="C143" s="269"/>
      <c r="D143" s="269" t="s">
        <v>216</v>
      </c>
      <c r="E143" s="243" t="s">
        <v>381</v>
      </c>
      <c r="F143" s="249" t="s">
        <v>414</v>
      </c>
      <c r="G143" s="93"/>
      <c r="H143" s="151"/>
    </row>
    <row r="144" spans="1:8" s="241" customFormat="1" ht="39" customHeight="1" x14ac:dyDescent="0.15">
      <c r="A144" s="242">
        <v>136</v>
      </c>
      <c r="B144" s="269" t="s">
        <v>216</v>
      </c>
      <c r="C144" s="269"/>
      <c r="D144" s="269" t="s">
        <v>216</v>
      </c>
      <c r="E144" s="243" t="s">
        <v>382</v>
      </c>
      <c r="F144" s="249" t="s">
        <v>415</v>
      </c>
      <c r="G144" s="93"/>
      <c r="H144" s="151"/>
    </row>
    <row r="145" spans="1:8" s="241" customFormat="1" ht="53.25" customHeight="1" x14ac:dyDescent="0.15">
      <c r="A145" s="242">
        <v>137</v>
      </c>
      <c r="B145" s="269" t="s">
        <v>216</v>
      </c>
      <c r="C145" s="269"/>
      <c r="D145" s="269" t="s">
        <v>216</v>
      </c>
      <c r="E145" s="243" t="s">
        <v>383</v>
      </c>
      <c r="F145" s="249" t="s">
        <v>416</v>
      </c>
      <c r="G145" s="151" t="s">
        <v>434</v>
      </c>
      <c r="H145" s="151"/>
    </row>
    <row r="146" spans="1:8" s="241" customFormat="1" ht="39.75" customHeight="1" x14ac:dyDescent="0.15">
      <c r="A146" s="242">
        <v>138</v>
      </c>
      <c r="B146" s="269" t="s">
        <v>216</v>
      </c>
      <c r="C146" s="269"/>
      <c r="D146" s="269" t="s">
        <v>216</v>
      </c>
      <c r="E146" s="243" t="s">
        <v>384</v>
      </c>
      <c r="F146" s="249" t="s">
        <v>417</v>
      </c>
      <c r="G146" s="93"/>
      <c r="H146" s="243" t="s">
        <v>352</v>
      </c>
    </row>
    <row r="147" spans="1:8" s="241" customFormat="1" ht="31.5" customHeight="1" x14ac:dyDescent="0.15">
      <c r="A147" s="242">
        <v>139</v>
      </c>
      <c r="B147" s="269" t="s">
        <v>216</v>
      </c>
      <c r="C147" s="269"/>
      <c r="D147" s="269" t="s">
        <v>216</v>
      </c>
      <c r="E147" s="243" t="s">
        <v>385</v>
      </c>
      <c r="F147" s="249" t="s">
        <v>418</v>
      </c>
      <c r="G147" s="93"/>
      <c r="H147" s="243" t="s">
        <v>353</v>
      </c>
    </row>
    <row r="148" spans="1:8" s="241" customFormat="1" ht="118.5" customHeight="1" x14ac:dyDescent="0.15">
      <c r="A148" s="242">
        <v>140</v>
      </c>
      <c r="B148" s="270" t="s">
        <v>216</v>
      </c>
      <c r="C148" s="270"/>
      <c r="D148" s="270" t="s">
        <v>216</v>
      </c>
      <c r="E148" s="260" t="s">
        <v>386</v>
      </c>
      <c r="F148" s="261" t="s">
        <v>419</v>
      </c>
      <c r="G148" s="143" t="s">
        <v>435</v>
      </c>
      <c r="H148" s="271" t="s">
        <v>911</v>
      </c>
    </row>
    <row r="149" spans="1:8" s="241" customFormat="1" ht="34.5" customHeight="1" x14ac:dyDescent="0.15">
      <c r="A149" s="242">
        <v>141</v>
      </c>
      <c r="B149" s="272" t="s">
        <v>216</v>
      </c>
      <c r="C149" s="272"/>
      <c r="D149" s="272" t="s">
        <v>216</v>
      </c>
      <c r="E149" s="259" t="s">
        <v>387</v>
      </c>
      <c r="F149" s="259" t="s">
        <v>420</v>
      </c>
      <c r="G149" s="137"/>
      <c r="H149" s="268"/>
    </row>
    <row r="150" spans="1:8" s="241" customFormat="1" ht="34.5" customHeight="1" x14ac:dyDescent="0.15">
      <c r="A150" s="242">
        <v>142</v>
      </c>
      <c r="B150" s="273" t="s">
        <v>216</v>
      </c>
      <c r="C150" s="273"/>
      <c r="D150" s="273" t="s">
        <v>216</v>
      </c>
      <c r="E150" s="262" t="s">
        <v>388</v>
      </c>
      <c r="F150" s="263" t="s">
        <v>421</v>
      </c>
      <c r="G150" s="235"/>
      <c r="H150" s="144"/>
    </row>
    <row r="151" spans="1:8" s="241" customFormat="1" ht="57" customHeight="1" x14ac:dyDescent="0.15">
      <c r="A151" s="242">
        <v>143</v>
      </c>
      <c r="B151" s="269" t="s">
        <v>216</v>
      </c>
      <c r="C151" s="269"/>
      <c r="D151" s="269" t="s">
        <v>216</v>
      </c>
      <c r="E151" s="243" t="s">
        <v>389</v>
      </c>
      <c r="F151" s="249" t="s">
        <v>422</v>
      </c>
      <c r="G151" s="151" t="s">
        <v>436</v>
      </c>
      <c r="H151" s="151"/>
    </row>
    <row r="152" spans="1:8" s="241" customFormat="1" ht="30" customHeight="1" x14ac:dyDescent="0.15">
      <c r="A152" s="242">
        <v>144</v>
      </c>
      <c r="B152" s="269" t="s">
        <v>216</v>
      </c>
      <c r="C152" s="269"/>
      <c r="D152" s="269" t="s">
        <v>216</v>
      </c>
      <c r="E152" s="243" t="s">
        <v>390</v>
      </c>
      <c r="F152" s="249" t="s">
        <v>423</v>
      </c>
      <c r="G152" s="93"/>
      <c r="H152" s="151"/>
    </row>
    <row r="153" spans="1:8" s="241" customFormat="1" ht="35.25" customHeight="1" x14ac:dyDescent="0.15">
      <c r="A153" s="242">
        <v>145</v>
      </c>
      <c r="B153" s="269" t="s">
        <v>216</v>
      </c>
      <c r="C153" s="269"/>
      <c r="D153" s="269" t="s">
        <v>216</v>
      </c>
      <c r="E153" s="243" t="s">
        <v>391</v>
      </c>
      <c r="F153" s="249" t="s">
        <v>424</v>
      </c>
      <c r="G153" s="93"/>
      <c r="H153" s="151"/>
    </row>
    <row r="154" spans="1:8" s="241" customFormat="1" ht="58.5" customHeight="1" x14ac:dyDescent="0.15">
      <c r="A154" s="242">
        <v>146</v>
      </c>
      <c r="B154" s="269" t="s">
        <v>216</v>
      </c>
      <c r="C154" s="269"/>
      <c r="D154" s="269" t="s">
        <v>216</v>
      </c>
      <c r="E154" s="243" t="s">
        <v>392</v>
      </c>
      <c r="F154" s="249" t="s">
        <v>735</v>
      </c>
      <c r="G154" s="151" t="s">
        <v>437</v>
      </c>
      <c r="H154" s="151"/>
    </row>
    <row r="155" spans="1:8" s="241" customFormat="1" ht="45" customHeight="1" x14ac:dyDescent="0.15">
      <c r="A155" s="242">
        <v>147</v>
      </c>
      <c r="B155" s="269" t="s">
        <v>216</v>
      </c>
      <c r="C155" s="269"/>
      <c r="D155" s="269" t="s">
        <v>216</v>
      </c>
      <c r="E155" s="243" t="s">
        <v>393</v>
      </c>
      <c r="F155" s="249" t="s">
        <v>425</v>
      </c>
      <c r="G155" s="93"/>
      <c r="H155" s="243" t="s">
        <v>352</v>
      </c>
    </row>
    <row r="156" spans="1:8" s="241" customFormat="1" ht="31.5" customHeight="1" x14ac:dyDescent="0.15">
      <c r="A156" s="242">
        <v>148</v>
      </c>
      <c r="B156" s="269" t="s">
        <v>216</v>
      </c>
      <c r="C156" s="269"/>
      <c r="D156" s="269" t="s">
        <v>216</v>
      </c>
      <c r="E156" s="243" t="s">
        <v>394</v>
      </c>
      <c r="F156" s="249" t="s">
        <v>426</v>
      </c>
      <c r="G156" s="93"/>
      <c r="H156" s="243" t="s">
        <v>353</v>
      </c>
    </row>
    <row r="157" spans="1:8" s="241" customFormat="1" ht="69.75" customHeight="1" x14ac:dyDescent="0.15">
      <c r="A157" s="242">
        <v>149</v>
      </c>
      <c r="B157" s="269" t="s">
        <v>216</v>
      </c>
      <c r="C157" s="269"/>
      <c r="D157" s="269" t="s">
        <v>216</v>
      </c>
      <c r="E157" s="243" t="s">
        <v>395</v>
      </c>
      <c r="F157" s="249" t="s">
        <v>427</v>
      </c>
      <c r="G157" s="151" t="s">
        <v>438</v>
      </c>
      <c r="H157" s="254" t="s">
        <v>911</v>
      </c>
    </row>
    <row r="158" spans="1:8" s="266" customFormat="1" ht="30" customHeight="1" x14ac:dyDescent="0.15">
      <c r="A158" s="242">
        <v>150</v>
      </c>
      <c r="B158" s="269" t="s">
        <v>216</v>
      </c>
      <c r="C158" s="269" t="s">
        <v>216</v>
      </c>
      <c r="D158" s="269" t="s">
        <v>216</v>
      </c>
      <c r="E158" s="254" t="s">
        <v>909</v>
      </c>
      <c r="F158" s="243" t="s">
        <v>634</v>
      </c>
      <c r="G158" s="268" t="s">
        <v>908</v>
      </c>
      <c r="H158" s="274"/>
    </row>
    <row r="159" spans="1:8" s="266" customFormat="1" ht="35.25" customHeight="1" x14ac:dyDescent="0.15">
      <c r="A159" s="242">
        <v>151</v>
      </c>
      <c r="B159" s="269" t="s">
        <v>216</v>
      </c>
      <c r="C159" s="269" t="s">
        <v>216</v>
      </c>
      <c r="D159" s="269" t="s">
        <v>216</v>
      </c>
      <c r="E159" s="243" t="s">
        <v>439</v>
      </c>
      <c r="F159" s="249" t="s">
        <v>745</v>
      </c>
      <c r="G159" s="137"/>
      <c r="H159" s="151"/>
    </row>
    <row r="160" spans="1:8" s="266" customFormat="1" ht="30.75" customHeight="1" x14ac:dyDescent="0.15">
      <c r="A160" s="242">
        <v>152</v>
      </c>
      <c r="B160" s="269" t="s">
        <v>216</v>
      </c>
      <c r="C160" s="269" t="s">
        <v>216</v>
      </c>
      <c r="D160" s="269" t="s">
        <v>216</v>
      </c>
      <c r="E160" s="243" t="s">
        <v>440</v>
      </c>
      <c r="F160" s="249" t="s">
        <v>746</v>
      </c>
      <c r="G160" s="235"/>
      <c r="H160" s="151"/>
    </row>
    <row r="161" spans="1:8" s="266" customFormat="1" ht="57" customHeight="1" x14ac:dyDescent="0.15">
      <c r="A161" s="242">
        <v>153</v>
      </c>
      <c r="B161" s="269" t="s">
        <v>216</v>
      </c>
      <c r="C161" s="269" t="s">
        <v>216</v>
      </c>
      <c r="D161" s="269" t="s">
        <v>216</v>
      </c>
      <c r="E161" s="243" t="s">
        <v>441</v>
      </c>
      <c r="F161" s="249" t="s">
        <v>747</v>
      </c>
      <c r="G161" s="144" t="s">
        <v>442</v>
      </c>
      <c r="H161" s="151"/>
    </row>
    <row r="162" spans="1:8" s="266" customFormat="1" ht="44.25" customHeight="1" x14ac:dyDescent="0.15">
      <c r="A162" s="242">
        <v>154</v>
      </c>
      <c r="B162" s="269" t="s">
        <v>216</v>
      </c>
      <c r="C162" s="269" t="s">
        <v>216</v>
      </c>
      <c r="D162" s="269" t="s">
        <v>216</v>
      </c>
      <c r="E162" s="243" t="s">
        <v>443</v>
      </c>
      <c r="F162" s="249" t="s">
        <v>748</v>
      </c>
      <c r="G162" s="235"/>
      <c r="H162" s="151"/>
    </row>
    <row r="163" spans="1:8" s="266" customFormat="1" ht="40.5" customHeight="1" x14ac:dyDescent="0.15">
      <c r="A163" s="242">
        <v>155</v>
      </c>
      <c r="B163" s="269" t="s">
        <v>216</v>
      </c>
      <c r="C163" s="269" t="s">
        <v>216</v>
      </c>
      <c r="D163" s="269" t="s">
        <v>216</v>
      </c>
      <c r="E163" s="243" t="s">
        <v>444</v>
      </c>
      <c r="F163" s="249" t="s">
        <v>749</v>
      </c>
      <c r="G163" s="235"/>
      <c r="H163" s="151"/>
    </row>
    <row r="164" spans="1:8" s="266" customFormat="1" ht="56.25" customHeight="1" x14ac:dyDescent="0.15">
      <c r="A164" s="242">
        <v>156</v>
      </c>
      <c r="B164" s="269" t="s">
        <v>216</v>
      </c>
      <c r="C164" s="269" t="s">
        <v>216</v>
      </c>
      <c r="D164" s="269" t="s">
        <v>216</v>
      </c>
      <c r="E164" s="243" t="s">
        <v>445</v>
      </c>
      <c r="F164" s="249" t="s">
        <v>750</v>
      </c>
      <c r="G164" s="144" t="s">
        <v>446</v>
      </c>
      <c r="H164" s="151"/>
    </row>
    <row r="165" spans="1:8" s="266" customFormat="1" ht="45.75" customHeight="1" x14ac:dyDescent="0.15">
      <c r="A165" s="242">
        <v>157</v>
      </c>
      <c r="B165" s="269" t="s">
        <v>216</v>
      </c>
      <c r="C165" s="269" t="s">
        <v>216</v>
      </c>
      <c r="D165" s="269" t="s">
        <v>216</v>
      </c>
      <c r="E165" s="243" t="s">
        <v>447</v>
      </c>
      <c r="F165" s="249" t="s">
        <v>751</v>
      </c>
      <c r="G165" s="93"/>
      <c r="H165" s="151"/>
    </row>
    <row r="166" spans="1:8" s="266" customFormat="1" ht="44.25" customHeight="1" x14ac:dyDescent="0.15">
      <c r="A166" s="242">
        <v>158</v>
      </c>
      <c r="B166" s="269" t="s">
        <v>216</v>
      </c>
      <c r="C166" s="269" t="s">
        <v>216</v>
      </c>
      <c r="D166" s="269" t="s">
        <v>216</v>
      </c>
      <c r="E166" s="243" t="s">
        <v>448</v>
      </c>
      <c r="F166" s="249" t="s">
        <v>752</v>
      </c>
      <c r="G166" s="93"/>
      <c r="H166" s="151"/>
    </row>
    <row r="167" spans="1:8" s="266" customFormat="1" ht="57" customHeight="1" x14ac:dyDescent="0.15">
      <c r="A167" s="242">
        <v>159</v>
      </c>
      <c r="B167" s="269" t="s">
        <v>216</v>
      </c>
      <c r="C167" s="269" t="s">
        <v>216</v>
      </c>
      <c r="D167" s="269" t="s">
        <v>216</v>
      </c>
      <c r="E167" s="243" t="s">
        <v>449</v>
      </c>
      <c r="F167" s="249" t="s">
        <v>753</v>
      </c>
      <c r="G167" s="144" t="s">
        <v>450</v>
      </c>
      <c r="H167" s="151"/>
    </row>
    <row r="168" spans="1:8" s="266" customFormat="1" ht="30" customHeight="1" x14ac:dyDescent="0.15">
      <c r="A168" s="242">
        <v>160</v>
      </c>
      <c r="B168" s="269" t="s">
        <v>216</v>
      </c>
      <c r="C168" s="269" t="s">
        <v>216</v>
      </c>
      <c r="D168" s="269" t="s">
        <v>216</v>
      </c>
      <c r="E168" s="243" t="s">
        <v>451</v>
      </c>
      <c r="F168" s="249" t="s">
        <v>754</v>
      </c>
      <c r="G168" s="93"/>
      <c r="H168" s="151"/>
    </row>
    <row r="169" spans="1:8" s="266" customFormat="1" ht="31.5" customHeight="1" x14ac:dyDescent="0.15">
      <c r="A169" s="242">
        <v>161</v>
      </c>
      <c r="B169" s="269" t="s">
        <v>216</v>
      </c>
      <c r="C169" s="269" t="s">
        <v>216</v>
      </c>
      <c r="D169" s="269" t="s">
        <v>216</v>
      </c>
      <c r="E169" s="243" t="s">
        <v>452</v>
      </c>
      <c r="F169" s="249" t="s">
        <v>755</v>
      </c>
      <c r="G169" s="93"/>
      <c r="H169" s="151"/>
    </row>
    <row r="170" spans="1:8" s="266" customFormat="1" ht="51.75" customHeight="1" x14ac:dyDescent="0.15">
      <c r="A170" s="242">
        <v>162</v>
      </c>
      <c r="B170" s="269" t="s">
        <v>216</v>
      </c>
      <c r="C170" s="269" t="s">
        <v>216</v>
      </c>
      <c r="D170" s="269" t="s">
        <v>216</v>
      </c>
      <c r="E170" s="243" t="s">
        <v>453</v>
      </c>
      <c r="F170" s="249" t="s">
        <v>756</v>
      </c>
      <c r="G170" s="144" t="s">
        <v>454</v>
      </c>
      <c r="H170" s="151"/>
    </row>
    <row r="171" spans="1:8" s="266" customFormat="1" ht="41.25" customHeight="1" x14ac:dyDescent="0.15">
      <c r="A171" s="242">
        <v>163</v>
      </c>
      <c r="B171" s="269" t="s">
        <v>216</v>
      </c>
      <c r="C171" s="269" t="s">
        <v>216</v>
      </c>
      <c r="D171" s="269" t="s">
        <v>216</v>
      </c>
      <c r="E171" s="243" t="s">
        <v>455</v>
      </c>
      <c r="F171" s="249" t="s">
        <v>757</v>
      </c>
      <c r="G171" s="93"/>
      <c r="H171" s="151"/>
    </row>
    <row r="172" spans="1:8" s="266" customFormat="1" ht="42.75" customHeight="1" x14ac:dyDescent="0.15">
      <c r="A172" s="242">
        <v>164</v>
      </c>
      <c r="B172" s="269" t="s">
        <v>216</v>
      </c>
      <c r="C172" s="269" t="s">
        <v>216</v>
      </c>
      <c r="D172" s="269" t="s">
        <v>216</v>
      </c>
      <c r="E172" s="243" t="s">
        <v>456</v>
      </c>
      <c r="F172" s="249" t="s">
        <v>758</v>
      </c>
      <c r="G172" s="93"/>
      <c r="H172" s="151"/>
    </row>
    <row r="173" spans="1:8" s="266" customFormat="1" ht="54.75" customHeight="1" x14ac:dyDescent="0.15">
      <c r="A173" s="242">
        <v>165</v>
      </c>
      <c r="B173" s="269" t="s">
        <v>216</v>
      </c>
      <c r="C173" s="269" t="s">
        <v>216</v>
      </c>
      <c r="D173" s="269" t="s">
        <v>216</v>
      </c>
      <c r="E173" s="243" t="s">
        <v>457</v>
      </c>
      <c r="F173" s="249" t="s">
        <v>759</v>
      </c>
      <c r="G173" s="144" t="s">
        <v>458</v>
      </c>
      <c r="H173" s="151"/>
    </row>
    <row r="174" spans="1:8" s="266" customFormat="1" ht="28" x14ac:dyDescent="0.15">
      <c r="A174" s="242">
        <v>166</v>
      </c>
      <c r="B174" s="269" t="s">
        <v>216</v>
      </c>
      <c r="C174" s="269" t="s">
        <v>216</v>
      </c>
      <c r="D174" s="269" t="s">
        <v>216</v>
      </c>
      <c r="E174" s="243" t="s">
        <v>459</v>
      </c>
      <c r="F174" s="249" t="s">
        <v>760</v>
      </c>
      <c r="G174" s="93"/>
      <c r="H174" s="151"/>
    </row>
    <row r="175" spans="1:8" s="266" customFormat="1" ht="28" x14ac:dyDescent="0.15">
      <c r="A175" s="242">
        <v>167</v>
      </c>
      <c r="B175" s="269" t="s">
        <v>216</v>
      </c>
      <c r="C175" s="269" t="s">
        <v>216</v>
      </c>
      <c r="D175" s="269" t="s">
        <v>216</v>
      </c>
      <c r="E175" s="243" t="s">
        <v>460</v>
      </c>
      <c r="F175" s="249" t="s">
        <v>761</v>
      </c>
      <c r="G175" s="93"/>
      <c r="H175" s="151"/>
    </row>
    <row r="176" spans="1:8" s="266" customFormat="1" ht="54.75" customHeight="1" x14ac:dyDescent="0.15">
      <c r="A176" s="242">
        <v>168</v>
      </c>
      <c r="B176" s="269" t="s">
        <v>216</v>
      </c>
      <c r="C176" s="269" t="s">
        <v>216</v>
      </c>
      <c r="D176" s="269" t="s">
        <v>216</v>
      </c>
      <c r="E176" s="243" t="s">
        <v>461</v>
      </c>
      <c r="F176" s="249" t="s">
        <v>762</v>
      </c>
      <c r="G176" s="144" t="s">
        <v>462</v>
      </c>
      <c r="H176" s="151"/>
    </row>
    <row r="177" spans="1:8" s="266" customFormat="1" ht="28" x14ac:dyDescent="0.15">
      <c r="A177" s="242">
        <v>169</v>
      </c>
      <c r="B177" s="269" t="s">
        <v>216</v>
      </c>
      <c r="C177" s="269" t="s">
        <v>216</v>
      </c>
      <c r="D177" s="269" t="s">
        <v>216</v>
      </c>
      <c r="E177" s="243" t="s">
        <v>463</v>
      </c>
      <c r="F177" s="249" t="s">
        <v>763</v>
      </c>
      <c r="G177" s="93"/>
      <c r="H177" s="151"/>
    </row>
    <row r="178" spans="1:8" s="266" customFormat="1" ht="28" x14ac:dyDescent="0.15">
      <c r="A178" s="242">
        <v>170</v>
      </c>
      <c r="B178" s="269" t="s">
        <v>216</v>
      </c>
      <c r="C178" s="269" t="s">
        <v>216</v>
      </c>
      <c r="D178" s="269" t="s">
        <v>216</v>
      </c>
      <c r="E178" s="243" t="s">
        <v>464</v>
      </c>
      <c r="F178" s="249" t="s">
        <v>764</v>
      </c>
      <c r="G178" s="93"/>
      <c r="H178" s="151"/>
    </row>
    <row r="179" spans="1:8" s="266" customFormat="1" ht="51.75" customHeight="1" x14ac:dyDescent="0.15">
      <c r="A179" s="242">
        <v>171</v>
      </c>
      <c r="B179" s="269" t="s">
        <v>216</v>
      </c>
      <c r="C179" s="269" t="s">
        <v>216</v>
      </c>
      <c r="D179" s="269" t="s">
        <v>216</v>
      </c>
      <c r="E179" s="243" t="s">
        <v>465</v>
      </c>
      <c r="F179" s="249" t="s">
        <v>765</v>
      </c>
      <c r="G179" s="151" t="s">
        <v>466</v>
      </c>
      <c r="H179" s="151"/>
    </row>
    <row r="180" spans="1:8" s="266" customFormat="1" ht="44.25" customHeight="1" x14ac:dyDescent="0.15">
      <c r="A180" s="242">
        <v>172</v>
      </c>
      <c r="B180" s="269" t="s">
        <v>216</v>
      </c>
      <c r="C180" s="269" t="s">
        <v>216</v>
      </c>
      <c r="D180" s="269" t="s">
        <v>216</v>
      </c>
      <c r="E180" s="243" t="s">
        <v>467</v>
      </c>
      <c r="F180" s="249" t="s">
        <v>766</v>
      </c>
      <c r="G180" s="93"/>
      <c r="H180" s="243" t="s">
        <v>352</v>
      </c>
    </row>
    <row r="181" spans="1:8" s="266" customFormat="1" ht="28" x14ac:dyDescent="0.15">
      <c r="A181" s="242">
        <v>173</v>
      </c>
      <c r="B181" s="269" t="s">
        <v>216</v>
      </c>
      <c r="C181" s="269" t="s">
        <v>216</v>
      </c>
      <c r="D181" s="269" t="s">
        <v>216</v>
      </c>
      <c r="E181" s="243" t="s">
        <v>468</v>
      </c>
      <c r="F181" s="249" t="s">
        <v>767</v>
      </c>
      <c r="G181" s="93"/>
      <c r="H181" s="243" t="s">
        <v>353</v>
      </c>
    </row>
    <row r="182" spans="1:8" s="266" customFormat="1" ht="118.5" customHeight="1" x14ac:dyDescent="0.15">
      <c r="A182" s="242">
        <v>174</v>
      </c>
      <c r="B182" s="270" t="s">
        <v>216</v>
      </c>
      <c r="C182" s="269" t="s">
        <v>216</v>
      </c>
      <c r="D182" s="270" t="s">
        <v>216</v>
      </c>
      <c r="E182" s="260" t="s">
        <v>469</v>
      </c>
      <c r="F182" s="261" t="s">
        <v>768</v>
      </c>
      <c r="G182" s="143" t="s">
        <v>470</v>
      </c>
      <c r="H182" s="271" t="s">
        <v>911</v>
      </c>
    </row>
    <row r="183" spans="1:8" s="266" customFormat="1" ht="30" customHeight="1" x14ac:dyDescent="0.15">
      <c r="A183" s="242">
        <v>175</v>
      </c>
      <c r="B183" s="272" t="s">
        <v>216</v>
      </c>
      <c r="C183" s="269" t="s">
        <v>216</v>
      </c>
      <c r="D183" s="272" t="s">
        <v>216</v>
      </c>
      <c r="E183" s="259" t="s">
        <v>471</v>
      </c>
      <c r="F183" s="259" t="s">
        <v>769</v>
      </c>
      <c r="G183" s="137"/>
      <c r="H183" s="268"/>
    </row>
    <row r="184" spans="1:8" s="266" customFormat="1" ht="87" customHeight="1" x14ac:dyDescent="0.15">
      <c r="A184" s="242">
        <v>176</v>
      </c>
      <c r="B184" s="273" t="s">
        <v>216</v>
      </c>
      <c r="C184" s="269" t="s">
        <v>216</v>
      </c>
      <c r="D184" s="273" t="s">
        <v>216</v>
      </c>
      <c r="E184" s="262" t="s">
        <v>472</v>
      </c>
      <c r="F184" s="263" t="s">
        <v>770</v>
      </c>
      <c r="G184" s="235"/>
      <c r="H184" s="144"/>
    </row>
    <row r="185" spans="1:8" s="266" customFormat="1" ht="58.5" customHeight="1" x14ac:dyDescent="0.15">
      <c r="A185" s="242">
        <v>177</v>
      </c>
      <c r="B185" s="269" t="s">
        <v>216</v>
      </c>
      <c r="C185" s="269" t="s">
        <v>216</v>
      </c>
      <c r="D185" s="269" t="s">
        <v>216</v>
      </c>
      <c r="E185" s="243" t="s">
        <v>473</v>
      </c>
      <c r="F185" s="249" t="s">
        <v>771</v>
      </c>
      <c r="G185" s="151" t="s">
        <v>474</v>
      </c>
      <c r="H185" s="151"/>
    </row>
    <row r="186" spans="1:8" s="266" customFormat="1" ht="28" x14ac:dyDescent="0.15">
      <c r="A186" s="242">
        <v>178</v>
      </c>
      <c r="B186" s="269" t="s">
        <v>216</v>
      </c>
      <c r="C186" s="269" t="s">
        <v>216</v>
      </c>
      <c r="D186" s="269" t="s">
        <v>216</v>
      </c>
      <c r="E186" s="243" t="s">
        <v>475</v>
      </c>
      <c r="F186" s="249" t="s">
        <v>772</v>
      </c>
      <c r="G186" s="93"/>
      <c r="H186" s="151"/>
    </row>
    <row r="187" spans="1:8" s="266" customFormat="1" ht="28" x14ac:dyDescent="0.15">
      <c r="A187" s="242">
        <v>179</v>
      </c>
      <c r="B187" s="269" t="s">
        <v>216</v>
      </c>
      <c r="C187" s="269" t="s">
        <v>216</v>
      </c>
      <c r="D187" s="269" t="s">
        <v>216</v>
      </c>
      <c r="E187" s="243" t="s">
        <v>476</v>
      </c>
      <c r="F187" s="249" t="s">
        <v>773</v>
      </c>
      <c r="G187" s="93"/>
      <c r="H187" s="151"/>
    </row>
    <row r="188" spans="1:8" s="266" customFormat="1" ht="57" customHeight="1" x14ac:dyDescent="0.15">
      <c r="A188" s="242">
        <v>180</v>
      </c>
      <c r="B188" s="269" t="s">
        <v>216</v>
      </c>
      <c r="C188" s="269" t="s">
        <v>216</v>
      </c>
      <c r="D188" s="269" t="s">
        <v>216</v>
      </c>
      <c r="E188" s="243" t="s">
        <v>477</v>
      </c>
      <c r="F188" s="249" t="s">
        <v>774</v>
      </c>
      <c r="G188" s="151" t="s">
        <v>478</v>
      </c>
      <c r="H188" s="151"/>
    </row>
    <row r="189" spans="1:8" s="266" customFormat="1" ht="48" customHeight="1" x14ac:dyDescent="0.15">
      <c r="A189" s="242">
        <v>181</v>
      </c>
      <c r="B189" s="269" t="s">
        <v>216</v>
      </c>
      <c r="C189" s="269" t="s">
        <v>216</v>
      </c>
      <c r="D189" s="269" t="s">
        <v>216</v>
      </c>
      <c r="E189" s="243" t="s">
        <v>479</v>
      </c>
      <c r="F189" s="249" t="s">
        <v>775</v>
      </c>
      <c r="G189" s="93"/>
      <c r="H189" s="243" t="s">
        <v>352</v>
      </c>
    </row>
    <row r="190" spans="1:8" s="266" customFormat="1" ht="28" x14ac:dyDescent="0.15">
      <c r="A190" s="242">
        <v>182</v>
      </c>
      <c r="B190" s="269" t="s">
        <v>216</v>
      </c>
      <c r="C190" s="269" t="s">
        <v>216</v>
      </c>
      <c r="D190" s="269" t="s">
        <v>216</v>
      </c>
      <c r="E190" s="243" t="s">
        <v>480</v>
      </c>
      <c r="F190" s="249" t="s">
        <v>776</v>
      </c>
      <c r="G190" s="93"/>
      <c r="H190" s="243" t="s">
        <v>353</v>
      </c>
    </row>
    <row r="191" spans="1:8" s="266" customFormat="1" ht="72" customHeight="1" x14ac:dyDescent="0.15">
      <c r="A191" s="242">
        <v>183</v>
      </c>
      <c r="B191" s="269" t="s">
        <v>216</v>
      </c>
      <c r="C191" s="269" t="s">
        <v>216</v>
      </c>
      <c r="D191" s="269" t="s">
        <v>216</v>
      </c>
      <c r="E191" s="243" t="s">
        <v>481</v>
      </c>
      <c r="F191" s="249" t="s">
        <v>777</v>
      </c>
      <c r="G191" s="151" t="s">
        <v>482</v>
      </c>
      <c r="H191" s="254" t="s">
        <v>911</v>
      </c>
    </row>
    <row r="192" spans="1:8" s="241" customFormat="1" ht="28" x14ac:dyDescent="0.15">
      <c r="A192" s="242">
        <v>184</v>
      </c>
      <c r="B192" s="93" t="s">
        <v>216</v>
      </c>
      <c r="C192" s="93"/>
      <c r="D192" s="93" t="s">
        <v>216</v>
      </c>
      <c r="E192" s="244" t="s">
        <v>219</v>
      </c>
      <c r="F192" s="244" t="s">
        <v>220</v>
      </c>
      <c r="G192" s="344" t="s">
        <v>285</v>
      </c>
      <c r="H192" s="275" t="s">
        <v>265</v>
      </c>
    </row>
    <row r="193" spans="1:8" s="241" customFormat="1" ht="28" x14ac:dyDescent="0.15">
      <c r="A193" s="242">
        <v>185</v>
      </c>
      <c r="B193" s="250" t="s">
        <v>216</v>
      </c>
      <c r="C193" s="250"/>
      <c r="D193" s="250" t="s">
        <v>216</v>
      </c>
      <c r="E193" s="244" t="s">
        <v>151</v>
      </c>
      <c r="F193" s="244" t="s">
        <v>154</v>
      </c>
      <c r="G193" s="345"/>
      <c r="H193" s="275" t="s">
        <v>266</v>
      </c>
    </row>
    <row r="194" spans="1:8" s="241" customFormat="1" ht="28" x14ac:dyDescent="0.15">
      <c r="A194" s="242">
        <v>186</v>
      </c>
      <c r="B194" s="250" t="s">
        <v>216</v>
      </c>
      <c r="C194" s="250"/>
      <c r="D194" s="250" t="s">
        <v>216</v>
      </c>
      <c r="E194" s="244" t="s">
        <v>141</v>
      </c>
      <c r="F194" s="237" t="s">
        <v>142</v>
      </c>
      <c r="G194" s="345"/>
      <c r="H194" s="275" t="s">
        <v>260</v>
      </c>
    </row>
    <row r="195" spans="1:8" s="241" customFormat="1" ht="14" x14ac:dyDescent="0.15">
      <c r="A195" s="242">
        <v>187</v>
      </c>
      <c r="B195" s="250" t="s">
        <v>216</v>
      </c>
      <c r="C195" s="250"/>
      <c r="D195" s="250" t="s">
        <v>216</v>
      </c>
      <c r="E195" s="244" t="s">
        <v>108</v>
      </c>
      <c r="F195" s="244" t="s">
        <v>109</v>
      </c>
      <c r="G195" s="345"/>
      <c r="H195" s="275" t="s">
        <v>264</v>
      </c>
    </row>
    <row r="196" spans="1:8" s="241" customFormat="1" ht="28" x14ac:dyDescent="0.15">
      <c r="A196" s="242">
        <v>188</v>
      </c>
      <c r="B196" s="250" t="s">
        <v>216</v>
      </c>
      <c r="C196" s="250"/>
      <c r="D196" s="250" t="s">
        <v>216</v>
      </c>
      <c r="E196" s="244" t="s">
        <v>110</v>
      </c>
      <c r="F196" s="244" t="s">
        <v>153</v>
      </c>
      <c r="G196" s="346"/>
      <c r="H196" s="275" t="s">
        <v>286</v>
      </c>
    </row>
    <row r="197" spans="1:8" s="241" customFormat="1" ht="14" x14ac:dyDescent="0.15">
      <c r="A197" s="242">
        <v>189</v>
      </c>
      <c r="B197" s="93"/>
      <c r="C197" s="93" t="s">
        <v>216</v>
      </c>
      <c r="D197" s="93"/>
      <c r="E197" s="246" t="s">
        <v>120</v>
      </c>
      <c r="F197" s="246" t="s">
        <v>121</v>
      </c>
      <c r="G197" s="246"/>
      <c r="H197" s="246"/>
    </row>
    <row r="198" spans="1:8" s="241" customFormat="1" ht="28" x14ac:dyDescent="0.15">
      <c r="A198" s="242">
        <v>190</v>
      </c>
      <c r="B198" s="93" t="s">
        <v>216</v>
      </c>
      <c r="C198" s="93" t="s">
        <v>216</v>
      </c>
      <c r="D198" s="93" t="s">
        <v>216</v>
      </c>
      <c r="E198" s="244" t="s">
        <v>112</v>
      </c>
      <c r="F198" s="244" t="s">
        <v>113</v>
      </c>
      <c r="G198" s="244"/>
      <c r="H198" s="244"/>
    </row>
    <row r="199" spans="1:8" s="241" customFormat="1" ht="28" x14ac:dyDescent="0.15">
      <c r="A199" s="242">
        <v>191</v>
      </c>
      <c r="B199" s="93" t="s">
        <v>216</v>
      </c>
      <c r="C199" s="93" t="s">
        <v>216</v>
      </c>
      <c r="D199" s="93" t="s">
        <v>216</v>
      </c>
      <c r="E199" s="244" t="s">
        <v>114</v>
      </c>
      <c r="F199" s="244" t="s">
        <v>248</v>
      </c>
      <c r="G199" s="244"/>
      <c r="H199" s="244"/>
    </row>
    <row r="200" spans="1:8" s="241" customFormat="1" ht="14" x14ac:dyDescent="0.15">
      <c r="A200" s="242">
        <v>192</v>
      </c>
      <c r="B200" s="93" t="s">
        <v>216</v>
      </c>
      <c r="C200" s="93" t="s">
        <v>216</v>
      </c>
      <c r="D200" s="93" t="s">
        <v>216</v>
      </c>
      <c r="E200" s="244" t="s">
        <v>115</v>
      </c>
      <c r="F200" s="244" t="s">
        <v>116</v>
      </c>
      <c r="G200" s="244"/>
      <c r="H200" s="246"/>
    </row>
    <row r="201" spans="1:8" s="241" customFormat="1" ht="39" customHeight="1" x14ac:dyDescent="0.15">
      <c r="A201" s="242">
        <v>193</v>
      </c>
      <c r="B201" s="268"/>
      <c r="C201" s="268"/>
      <c r="D201" s="276" t="s">
        <v>216</v>
      </c>
      <c r="E201" s="277" t="s">
        <v>955</v>
      </c>
      <c r="F201" s="277" t="s">
        <v>635</v>
      </c>
      <c r="G201" s="143" t="s">
        <v>965</v>
      </c>
      <c r="H201" s="278"/>
    </row>
    <row r="202" spans="1:8" s="241" customFormat="1" ht="28" x14ac:dyDescent="0.15">
      <c r="A202" s="242">
        <v>194</v>
      </c>
      <c r="B202" s="270"/>
      <c r="C202" s="269"/>
      <c r="D202" s="269" t="s">
        <v>216</v>
      </c>
      <c r="E202" s="243" t="s">
        <v>483</v>
      </c>
      <c r="F202" s="249" t="s">
        <v>484</v>
      </c>
      <c r="G202" s="225"/>
      <c r="H202" s="151"/>
    </row>
    <row r="203" spans="1:8" s="241" customFormat="1" ht="28" x14ac:dyDescent="0.15">
      <c r="A203" s="242">
        <v>195</v>
      </c>
      <c r="B203" s="270"/>
      <c r="C203" s="269"/>
      <c r="D203" s="269" t="s">
        <v>216</v>
      </c>
      <c r="E203" s="243" t="s">
        <v>485</v>
      </c>
      <c r="F203" s="249" t="s">
        <v>517</v>
      </c>
      <c r="G203" s="235"/>
      <c r="H203" s="151"/>
    </row>
    <row r="204" spans="1:8" s="241" customFormat="1" ht="52.5" customHeight="1" x14ac:dyDescent="0.15">
      <c r="A204" s="242">
        <v>196</v>
      </c>
      <c r="B204" s="270"/>
      <c r="C204" s="269"/>
      <c r="D204" s="269" t="s">
        <v>216</v>
      </c>
      <c r="E204" s="243" t="s">
        <v>486</v>
      </c>
      <c r="F204" s="249" t="s">
        <v>518</v>
      </c>
      <c r="G204" s="144" t="s">
        <v>548</v>
      </c>
      <c r="H204" s="151"/>
    </row>
    <row r="205" spans="1:8" s="241" customFormat="1" ht="28" x14ac:dyDescent="0.15">
      <c r="A205" s="242">
        <v>197</v>
      </c>
      <c r="B205" s="270"/>
      <c r="C205" s="269"/>
      <c r="D205" s="269" t="s">
        <v>216</v>
      </c>
      <c r="E205" s="243" t="s">
        <v>487</v>
      </c>
      <c r="F205" s="249" t="s">
        <v>519</v>
      </c>
      <c r="G205" s="235"/>
      <c r="H205" s="151"/>
    </row>
    <row r="206" spans="1:8" s="241" customFormat="1" ht="28" x14ac:dyDescent="0.15">
      <c r="A206" s="242">
        <v>198</v>
      </c>
      <c r="B206" s="270"/>
      <c r="C206" s="269"/>
      <c r="D206" s="269" t="s">
        <v>216</v>
      </c>
      <c r="E206" s="243" t="s">
        <v>488</v>
      </c>
      <c r="F206" s="249" t="s">
        <v>520</v>
      </c>
      <c r="G206" s="235"/>
      <c r="H206" s="151"/>
    </row>
    <row r="207" spans="1:8" s="241" customFormat="1" ht="54" customHeight="1" x14ac:dyDescent="0.15">
      <c r="A207" s="242">
        <v>199</v>
      </c>
      <c r="B207" s="270"/>
      <c r="C207" s="269"/>
      <c r="D207" s="269" t="s">
        <v>216</v>
      </c>
      <c r="E207" s="243" t="s">
        <v>489</v>
      </c>
      <c r="F207" s="249" t="s">
        <v>521</v>
      </c>
      <c r="G207" s="144" t="s">
        <v>549</v>
      </c>
      <c r="H207" s="151"/>
    </row>
    <row r="208" spans="1:8" s="241" customFormat="1" ht="28" x14ac:dyDescent="0.15">
      <c r="A208" s="242">
        <v>200</v>
      </c>
      <c r="B208" s="270"/>
      <c r="C208" s="269"/>
      <c r="D208" s="269" t="s">
        <v>216</v>
      </c>
      <c r="E208" s="243" t="s">
        <v>490</v>
      </c>
      <c r="F208" s="249" t="s">
        <v>522</v>
      </c>
      <c r="G208" s="93"/>
      <c r="H208" s="151"/>
    </row>
    <row r="209" spans="1:8" s="241" customFormat="1" ht="28" x14ac:dyDescent="0.15">
      <c r="A209" s="242">
        <v>201</v>
      </c>
      <c r="B209" s="270"/>
      <c r="C209" s="269"/>
      <c r="D209" s="269" t="s">
        <v>216</v>
      </c>
      <c r="E209" s="243" t="s">
        <v>491</v>
      </c>
      <c r="F209" s="249" t="s">
        <v>523</v>
      </c>
      <c r="G209" s="93"/>
      <c r="H209" s="151"/>
    </row>
    <row r="210" spans="1:8" s="241" customFormat="1" ht="66.75" customHeight="1" x14ac:dyDescent="0.15">
      <c r="A210" s="242">
        <v>202</v>
      </c>
      <c r="B210" s="270"/>
      <c r="C210" s="269"/>
      <c r="D210" s="269" t="s">
        <v>216</v>
      </c>
      <c r="E210" s="243" t="s">
        <v>492</v>
      </c>
      <c r="F210" s="249" t="s">
        <v>524</v>
      </c>
      <c r="G210" s="144" t="s">
        <v>550</v>
      </c>
      <c r="H210" s="151"/>
    </row>
    <row r="211" spans="1:8" s="241" customFormat="1" ht="28" x14ac:dyDescent="0.15">
      <c r="A211" s="242">
        <v>203</v>
      </c>
      <c r="B211" s="270"/>
      <c r="C211" s="269"/>
      <c r="D211" s="269" t="s">
        <v>216</v>
      </c>
      <c r="E211" s="243" t="s">
        <v>493</v>
      </c>
      <c r="F211" s="249" t="s">
        <v>525</v>
      </c>
      <c r="G211" s="93"/>
      <c r="H211" s="151"/>
    </row>
    <row r="212" spans="1:8" s="241" customFormat="1" ht="28" x14ac:dyDescent="0.15">
      <c r="A212" s="242">
        <v>204</v>
      </c>
      <c r="B212" s="270"/>
      <c r="C212" s="269"/>
      <c r="D212" s="269" t="s">
        <v>216</v>
      </c>
      <c r="E212" s="243" t="s">
        <v>494</v>
      </c>
      <c r="F212" s="249" t="s">
        <v>526</v>
      </c>
      <c r="G212" s="93"/>
      <c r="H212" s="151"/>
    </row>
    <row r="213" spans="1:8" s="241" customFormat="1" ht="52.5" customHeight="1" x14ac:dyDescent="0.15">
      <c r="A213" s="242">
        <v>205</v>
      </c>
      <c r="B213" s="270"/>
      <c r="C213" s="269"/>
      <c r="D213" s="269" t="s">
        <v>216</v>
      </c>
      <c r="E213" s="243" t="s">
        <v>495</v>
      </c>
      <c r="F213" s="249" t="s">
        <v>527</v>
      </c>
      <c r="G213" s="144" t="s">
        <v>551</v>
      </c>
      <c r="H213" s="151"/>
    </row>
    <row r="214" spans="1:8" s="241" customFormat="1" ht="28" x14ac:dyDescent="0.15">
      <c r="A214" s="242">
        <v>206</v>
      </c>
      <c r="B214" s="270"/>
      <c r="C214" s="269"/>
      <c r="D214" s="269" t="s">
        <v>216</v>
      </c>
      <c r="E214" s="243" t="s">
        <v>496</v>
      </c>
      <c r="F214" s="249" t="s">
        <v>528</v>
      </c>
      <c r="G214" s="93"/>
      <c r="H214" s="151"/>
    </row>
    <row r="215" spans="1:8" s="241" customFormat="1" ht="28" x14ac:dyDescent="0.15">
      <c r="A215" s="242">
        <v>207</v>
      </c>
      <c r="B215" s="270"/>
      <c r="C215" s="269"/>
      <c r="D215" s="269" t="s">
        <v>216</v>
      </c>
      <c r="E215" s="243" t="s">
        <v>497</v>
      </c>
      <c r="F215" s="249" t="s">
        <v>529</v>
      </c>
      <c r="G215" s="93"/>
      <c r="H215" s="151"/>
    </row>
    <row r="216" spans="1:8" s="241" customFormat="1" ht="66" customHeight="1" x14ac:dyDescent="0.15">
      <c r="A216" s="242">
        <v>208</v>
      </c>
      <c r="B216" s="270"/>
      <c r="C216" s="269"/>
      <c r="D216" s="269" t="s">
        <v>216</v>
      </c>
      <c r="E216" s="243" t="s">
        <v>498</v>
      </c>
      <c r="F216" s="249" t="s">
        <v>530</v>
      </c>
      <c r="G216" s="144" t="s">
        <v>552</v>
      </c>
      <c r="H216" s="151"/>
    </row>
    <row r="217" spans="1:8" s="241" customFormat="1" ht="28" x14ac:dyDescent="0.15">
      <c r="A217" s="242">
        <v>209</v>
      </c>
      <c r="B217" s="270"/>
      <c r="C217" s="269"/>
      <c r="D217" s="269" t="s">
        <v>216</v>
      </c>
      <c r="E217" s="243" t="s">
        <v>499</v>
      </c>
      <c r="F217" s="249" t="s">
        <v>531</v>
      </c>
      <c r="G217" s="93"/>
      <c r="H217" s="151"/>
    </row>
    <row r="218" spans="1:8" s="241" customFormat="1" ht="28" x14ac:dyDescent="0.15">
      <c r="A218" s="242">
        <v>210</v>
      </c>
      <c r="B218" s="270"/>
      <c r="C218" s="269"/>
      <c r="D218" s="269" t="s">
        <v>216</v>
      </c>
      <c r="E218" s="243" t="s">
        <v>500</v>
      </c>
      <c r="F218" s="249" t="s">
        <v>532</v>
      </c>
      <c r="G218" s="93"/>
      <c r="H218" s="151"/>
    </row>
    <row r="219" spans="1:8" s="241" customFormat="1" ht="54.75" customHeight="1" x14ac:dyDescent="0.15">
      <c r="A219" s="242">
        <v>211</v>
      </c>
      <c r="B219" s="270"/>
      <c r="C219" s="269"/>
      <c r="D219" s="269" t="s">
        <v>216</v>
      </c>
      <c r="E219" s="243" t="s">
        <v>501</v>
      </c>
      <c r="F219" s="249" t="s">
        <v>533</v>
      </c>
      <c r="G219" s="144" t="s">
        <v>738</v>
      </c>
      <c r="H219" s="151"/>
    </row>
    <row r="220" spans="1:8" s="241" customFormat="1" ht="28" x14ac:dyDescent="0.15">
      <c r="A220" s="242">
        <v>212</v>
      </c>
      <c r="B220" s="270"/>
      <c r="C220" s="269"/>
      <c r="D220" s="269" t="s">
        <v>216</v>
      </c>
      <c r="E220" s="243" t="s">
        <v>502</v>
      </c>
      <c r="F220" s="249" t="s">
        <v>534</v>
      </c>
      <c r="G220" s="93"/>
      <c r="H220" s="151"/>
    </row>
    <row r="221" spans="1:8" s="241" customFormat="1" ht="28" x14ac:dyDescent="0.15">
      <c r="A221" s="242">
        <v>213</v>
      </c>
      <c r="B221" s="270"/>
      <c r="C221" s="269"/>
      <c r="D221" s="269" t="s">
        <v>216</v>
      </c>
      <c r="E221" s="243" t="s">
        <v>503</v>
      </c>
      <c r="F221" s="249" t="s">
        <v>535</v>
      </c>
      <c r="G221" s="93"/>
      <c r="H221" s="151"/>
    </row>
    <row r="222" spans="1:8" s="241" customFormat="1" ht="58.5" customHeight="1" x14ac:dyDescent="0.15">
      <c r="A222" s="242">
        <v>214</v>
      </c>
      <c r="B222" s="270"/>
      <c r="C222" s="269"/>
      <c r="D222" s="269" t="s">
        <v>216</v>
      </c>
      <c r="E222" s="243" t="s">
        <v>504</v>
      </c>
      <c r="F222" s="249" t="s">
        <v>536</v>
      </c>
      <c r="G222" s="151" t="s">
        <v>553</v>
      </c>
      <c r="H222" s="151"/>
    </row>
    <row r="223" spans="1:8" s="241" customFormat="1" ht="28" x14ac:dyDescent="0.15">
      <c r="A223" s="242">
        <v>215</v>
      </c>
      <c r="B223" s="270"/>
      <c r="C223" s="269"/>
      <c r="D223" s="269" t="s">
        <v>216</v>
      </c>
      <c r="E223" s="243" t="s">
        <v>505</v>
      </c>
      <c r="F223" s="249" t="s">
        <v>537</v>
      </c>
      <c r="G223" s="93"/>
      <c r="H223" s="243" t="s">
        <v>352</v>
      </c>
    </row>
    <row r="224" spans="1:8" s="241" customFormat="1" ht="28" x14ac:dyDescent="0.15">
      <c r="A224" s="242">
        <v>216</v>
      </c>
      <c r="B224" s="270"/>
      <c r="C224" s="269"/>
      <c r="D224" s="269" t="s">
        <v>216</v>
      </c>
      <c r="E224" s="243" t="s">
        <v>506</v>
      </c>
      <c r="F224" s="249" t="s">
        <v>538</v>
      </c>
      <c r="G224" s="93"/>
      <c r="H224" s="243" t="s">
        <v>353</v>
      </c>
    </row>
    <row r="225" spans="1:8" s="241" customFormat="1" ht="158.25" customHeight="1" x14ac:dyDescent="0.15">
      <c r="A225" s="242">
        <v>217</v>
      </c>
      <c r="B225" s="270"/>
      <c r="C225" s="270"/>
      <c r="D225" s="270" t="s">
        <v>216</v>
      </c>
      <c r="E225" s="260" t="s">
        <v>507</v>
      </c>
      <c r="F225" s="261" t="s">
        <v>539</v>
      </c>
      <c r="G225" s="143" t="s">
        <v>554</v>
      </c>
      <c r="H225" s="271" t="s">
        <v>911</v>
      </c>
    </row>
    <row r="226" spans="1:8" s="241" customFormat="1" ht="28" x14ac:dyDescent="0.15">
      <c r="A226" s="242">
        <v>218</v>
      </c>
      <c r="B226" s="272"/>
      <c r="C226" s="272"/>
      <c r="D226" s="272" t="s">
        <v>216</v>
      </c>
      <c r="E226" s="259" t="s">
        <v>508</v>
      </c>
      <c r="F226" s="259" t="s">
        <v>540</v>
      </c>
      <c r="G226" s="137"/>
      <c r="H226" s="268"/>
    </row>
    <row r="227" spans="1:8" s="241" customFormat="1" ht="28" x14ac:dyDescent="0.15">
      <c r="A227" s="242">
        <v>219</v>
      </c>
      <c r="B227" s="273"/>
      <c r="C227" s="273"/>
      <c r="D227" s="273" t="s">
        <v>216</v>
      </c>
      <c r="E227" s="262" t="s">
        <v>509</v>
      </c>
      <c r="F227" s="263" t="s">
        <v>541</v>
      </c>
      <c r="G227" s="235"/>
      <c r="H227" s="144"/>
    </row>
    <row r="228" spans="1:8" s="241" customFormat="1" ht="57" customHeight="1" x14ac:dyDescent="0.15">
      <c r="A228" s="242">
        <v>220</v>
      </c>
      <c r="B228" s="269"/>
      <c r="C228" s="269"/>
      <c r="D228" s="269" t="s">
        <v>216</v>
      </c>
      <c r="E228" s="243" t="s">
        <v>510</v>
      </c>
      <c r="F228" s="249" t="s">
        <v>542</v>
      </c>
      <c r="G228" s="151" t="s">
        <v>555</v>
      </c>
      <c r="H228" s="151"/>
    </row>
    <row r="229" spans="1:8" s="241" customFormat="1" ht="28" x14ac:dyDescent="0.15">
      <c r="A229" s="242">
        <v>221</v>
      </c>
      <c r="B229" s="269"/>
      <c r="C229" s="269"/>
      <c r="D229" s="269" t="s">
        <v>216</v>
      </c>
      <c r="E229" s="243" t="s">
        <v>511</v>
      </c>
      <c r="F229" s="249" t="s">
        <v>543</v>
      </c>
      <c r="G229" s="93"/>
      <c r="H229" s="151"/>
    </row>
    <row r="230" spans="1:8" s="241" customFormat="1" ht="28" x14ac:dyDescent="0.15">
      <c r="A230" s="242">
        <v>222</v>
      </c>
      <c r="B230" s="269"/>
      <c r="C230" s="269"/>
      <c r="D230" s="269" t="s">
        <v>216</v>
      </c>
      <c r="E230" s="243" t="s">
        <v>512</v>
      </c>
      <c r="F230" s="249" t="s">
        <v>544</v>
      </c>
      <c r="G230" s="93"/>
      <c r="H230" s="151"/>
    </row>
    <row r="231" spans="1:8" s="241" customFormat="1" ht="68.25" customHeight="1" x14ac:dyDescent="0.15">
      <c r="A231" s="242">
        <v>223</v>
      </c>
      <c r="B231" s="269"/>
      <c r="C231" s="269"/>
      <c r="D231" s="269" t="s">
        <v>216</v>
      </c>
      <c r="E231" s="243" t="s">
        <v>513</v>
      </c>
      <c r="F231" s="249" t="s">
        <v>736</v>
      </c>
      <c r="G231" s="151" t="s">
        <v>556</v>
      </c>
      <c r="H231" s="151"/>
    </row>
    <row r="232" spans="1:8" s="241" customFormat="1" ht="28" x14ac:dyDescent="0.15">
      <c r="A232" s="242">
        <v>224</v>
      </c>
      <c r="B232" s="269"/>
      <c r="C232" s="269"/>
      <c r="D232" s="269" t="s">
        <v>216</v>
      </c>
      <c r="E232" s="243" t="s">
        <v>514</v>
      </c>
      <c r="F232" s="249" t="s">
        <v>545</v>
      </c>
      <c r="G232" s="93"/>
      <c r="H232" s="243" t="s">
        <v>352</v>
      </c>
    </row>
    <row r="233" spans="1:8" s="241" customFormat="1" ht="28" x14ac:dyDescent="0.15">
      <c r="A233" s="242">
        <v>225</v>
      </c>
      <c r="B233" s="269"/>
      <c r="C233" s="269"/>
      <c r="D233" s="269" t="s">
        <v>216</v>
      </c>
      <c r="E233" s="243" t="s">
        <v>515</v>
      </c>
      <c r="F233" s="249" t="s">
        <v>546</v>
      </c>
      <c r="G233" s="93"/>
      <c r="H233" s="243" t="s">
        <v>353</v>
      </c>
    </row>
    <row r="234" spans="1:8" s="241" customFormat="1" ht="93.75" customHeight="1" x14ac:dyDescent="0.15">
      <c r="A234" s="242">
        <v>226</v>
      </c>
      <c r="B234" s="269"/>
      <c r="C234" s="269"/>
      <c r="D234" s="269" t="s">
        <v>216</v>
      </c>
      <c r="E234" s="243" t="s">
        <v>516</v>
      </c>
      <c r="F234" s="249" t="s">
        <v>547</v>
      </c>
      <c r="G234" s="151" t="s">
        <v>557</v>
      </c>
      <c r="H234" s="254" t="s">
        <v>911</v>
      </c>
    </row>
    <row r="235" spans="1:8" s="241" customFormat="1" ht="44.25" customHeight="1" x14ac:dyDescent="0.15">
      <c r="A235" s="242">
        <v>227</v>
      </c>
      <c r="B235" s="268"/>
      <c r="C235" s="268"/>
      <c r="D235" s="276" t="s">
        <v>216</v>
      </c>
      <c r="E235" s="277" t="s">
        <v>956</v>
      </c>
      <c r="F235" s="279" t="s">
        <v>636</v>
      </c>
      <c r="G235" s="143" t="s">
        <v>965</v>
      </c>
      <c r="H235" s="278"/>
    </row>
    <row r="236" spans="1:8" s="241" customFormat="1" ht="28" x14ac:dyDescent="0.15">
      <c r="A236" s="242">
        <v>228</v>
      </c>
      <c r="B236" s="268"/>
      <c r="C236" s="268"/>
      <c r="D236" s="269" t="s">
        <v>216</v>
      </c>
      <c r="E236" s="243" t="s">
        <v>558</v>
      </c>
      <c r="F236" s="249" t="s">
        <v>591</v>
      </c>
      <c r="G236" s="137"/>
      <c r="H236" s="277"/>
    </row>
    <row r="237" spans="1:8" s="241" customFormat="1" ht="28" x14ac:dyDescent="0.15">
      <c r="A237" s="242">
        <v>229</v>
      </c>
      <c r="B237" s="268"/>
      <c r="C237" s="268"/>
      <c r="D237" s="269" t="s">
        <v>216</v>
      </c>
      <c r="E237" s="243" t="s">
        <v>559</v>
      </c>
      <c r="F237" s="249" t="s">
        <v>592</v>
      </c>
      <c r="G237" s="235"/>
      <c r="H237" s="277"/>
    </row>
    <row r="238" spans="1:8" s="241" customFormat="1" ht="52.5" customHeight="1" x14ac:dyDescent="0.15">
      <c r="A238" s="242">
        <v>230</v>
      </c>
      <c r="B238" s="268"/>
      <c r="C238" s="268"/>
      <c r="D238" s="269" t="s">
        <v>216</v>
      </c>
      <c r="E238" s="243" t="s">
        <v>560</v>
      </c>
      <c r="F238" s="249" t="s">
        <v>593</v>
      </c>
      <c r="G238" s="144" t="s">
        <v>623</v>
      </c>
      <c r="H238" s="277"/>
    </row>
    <row r="239" spans="1:8" s="241" customFormat="1" ht="28" x14ac:dyDescent="0.15">
      <c r="A239" s="242">
        <v>231</v>
      </c>
      <c r="B239" s="268"/>
      <c r="C239" s="268"/>
      <c r="D239" s="269" t="s">
        <v>216</v>
      </c>
      <c r="E239" s="243" t="s">
        <v>561</v>
      </c>
      <c r="F239" s="249" t="s">
        <v>594</v>
      </c>
      <c r="G239" s="235"/>
      <c r="H239" s="277"/>
    </row>
    <row r="240" spans="1:8" s="241" customFormat="1" ht="28" x14ac:dyDescent="0.15">
      <c r="A240" s="242">
        <v>232</v>
      </c>
      <c r="B240" s="268"/>
      <c r="C240" s="268"/>
      <c r="D240" s="269" t="s">
        <v>216</v>
      </c>
      <c r="E240" s="243" t="s">
        <v>562</v>
      </c>
      <c r="F240" s="249" t="s">
        <v>595</v>
      </c>
      <c r="G240" s="235"/>
      <c r="H240" s="277"/>
    </row>
    <row r="241" spans="1:8" s="241" customFormat="1" ht="54" customHeight="1" x14ac:dyDescent="0.15">
      <c r="A241" s="242">
        <v>233</v>
      </c>
      <c r="B241" s="268"/>
      <c r="C241" s="268"/>
      <c r="D241" s="269" t="s">
        <v>216</v>
      </c>
      <c r="E241" s="243" t="s">
        <v>563</v>
      </c>
      <c r="F241" s="249" t="s">
        <v>596</v>
      </c>
      <c r="G241" s="144" t="s">
        <v>624</v>
      </c>
      <c r="H241" s="277"/>
    </row>
    <row r="242" spans="1:8" s="241" customFormat="1" ht="28" x14ac:dyDescent="0.15">
      <c r="A242" s="242">
        <v>234</v>
      </c>
      <c r="B242" s="268"/>
      <c r="C242" s="268"/>
      <c r="D242" s="269" t="s">
        <v>216</v>
      </c>
      <c r="E242" s="243" t="s">
        <v>564</v>
      </c>
      <c r="F242" s="249" t="s">
        <v>597</v>
      </c>
      <c r="G242" s="93"/>
      <c r="H242" s="277"/>
    </row>
    <row r="243" spans="1:8" s="241" customFormat="1" ht="28" x14ac:dyDescent="0.15">
      <c r="A243" s="242">
        <v>235</v>
      </c>
      <c r="B243" s="268"/>
      <c r="C243" s="268"/>
      <c r="D243" s="269" t="s">
        <v>216</v>
      </c>
      <c r="E243" s="243" t="s">
        <v>565</v>
      </c>
      <c r="F243" s="249" t="s">
        <v>598</v>
      </c>
      <c r="G243" s="93"/>
      <c r="H243" s="277"/>
    </row>
    <row r="244" spans="1:8" s="241" customFormat="1" ht="56" x14ac:dyDescent="0.15">
      <c r="A244" s="242">
        <v>236</v>
      </c>
      <c r="B244" s="268"/>
      <c r="C244" s="268"/>
      <c r="D244" s="269" t="s">
        <v>216</v>
      </c>
      <c r="E244" s="243" t="s">
        <v>566</v>
      </c>
      <c r="F244" s="249" t="s">
        <v>599</v>
      </c>
      <c r="G244" s="144" t="s">
        <v>625</v>
      </c>
      <c r="H244" s="277"/>
    </row>
    <row r="245" spans="1:8" s="241" customFormat="1" ht="28" x14ac:dyDescent="0.15">
      <c r="A245" s="242">
        <v>237</v>
      </c>
      <c r="B245" s="268"/>
      <c r="C245" s="268"/>
      <c r="D245" s="269" t="s">
        <v>216</v>
      </c>
      <c r="E245" s="243" t="s">
        <v>567</v>
      </c>
      <c r="F245" s="249" t="s">
        <v>600</v>
      </c>
      <c r="G245" s="93"/>
      <c r="H245" s="277"/>
    </row>
    <row r="246" spans="1:8" s="241" customFormat="1" ht="28" x14ac:dyDescent="0.15">
      <c r="A246" s="242">
        <v>238</v>
      </c>
      <c r="B246" s="268"/>
      <c r="C246" s="268"/>
      <c r="D246" s="269" t="s">
        <v>216</v>
      </c>
      <c r="E246" s="243" t="s">
        <v>568</v>
      </c>
      <c r="F246" s="249" t="s">
        <v>601</v>
      </c>
      <c r="G246" s="93"/>
      <c r="H246" s="277"/>
    </row>
    <row r="247" spans="1:8" s="241" customFormat="1" ht="56.25" customHeight="1" x14ac:dyDescent="0.15">
      <c r="A247" s="242">
        <v>239</v>
      </c>
      <c r="B247" s="268"/>
      <c r="C247" s="268"/>
      <c r="D247" s="269" t="s">
        <v>216</v>
      </c>
      <c r="E247" s="243" t="s">
        <v>569</v>
      </c>
      <c r="F247" s="249" t="s">
        <v>602</v>
      </c>
      <c r="G247" s="144" t="s">
        <v>626</v>
      </c>
      <c r="H247" s="277"/>
    </row>
    <row r="248" spans="1:8" s="241" customFormat="1" ht="28" x14ac:dyDescent="0.15">
      <c r="A248" s="242">
        <v>240</v>
      </c>
      <c r="B248" s="268"/>
      <c r="C248" s="268"/>
      <c r="D248" s="269" t="s">
        <v>216</v>
      </c>
      <c r="E248" s="243" t="s">
        <v>570</v>
      </c>
      <c r="F248" s="249" t="s">
        <v>603</v>
      </c>
      <c r="G248" s="93"/>
      <c r="H248" s="277"/>
    </row>
    <row r="249" spans="1:8" s="241" customFormat="1" ht="28" x14ac:dyDescent="0.15">
      <c r="A249" s="242">
        <v>241</v>
      </c>
      <c r="B249" s="268"/>
      <c r="C249" s="268"/>
      <c r="D249" s="269" t="s">
        <v>216</v>
      </c>
      <c r="E249" s="243" t="s">
        <v>571</v>
      </c>
      <c r="F249" s="249" t="s">
        <v>604</v>
      </c>
      <c r="G249" s="93"/>
      <c r="H249" s="277"/>
    </row>
    <row r="250" spans="1:8" s="241" customFormat="1" ht="68.25" customHeight="1" x14ac:dyDescent="0.15">
      <c r="A250" s="242">
        <v>242</v>
      </c>
      <c r="B250" s="268"/>
      <c r="C250" s="268"/>
      <c r="D250" s="269" t="s">
        <v>216</v>
      </c>
      <c r="E250" s="243" t="s">
        <v>572</v>
      </c>
      <c r="F250" s="249" t="s">
        <v>605</v>
      </c>
      <c r="G250" s="144" t="s">
        <v>627</v>
      </c>
      <c r="H250" s="277"/>
    </row>
    <row r="251" spans="1:8" s="241" customFormat="1" ht="28" x14ac:dyDescent="0.15">
      <c r="A251" s="242">
        <v>243</v>
      </c>
      <c r="B251" s="268"/>
      <c r="C251" s="268"/>
      <c r="D251" s="269" t="s">
        <v>216</v>
      </c>
      <c r="E251" s="243" t="s">
        <v>573</v>
      </c>
      <c r="F251" s="249" t="s">
        <v>606</v>
      </c>
      <c r="G251" s="93"/>
      <c r="H251" s="277"/>
    </row>
    <row r="252" spans="1:8" s="241" customFormat="1" ht="28" x14ac:dyDescent="0.15">
      <c r="A252" s="242">
        <v>244</v>
      </c>
      <c r="B252" s="268"/>
      <c r="C252" s="268"/>
      <c r="D252" s="269" t="s">
        <v>216</v>
      </c>
      <c r="E252" s="243" t="s">
        <v>574</v>
      </c>
      <c r="F252" s="249" t="s">
        <v>607</v>
      </c>
      <c r="G252" s="93"/>
      <c r="H252" s="277"/>
    </row>
    <row r="253" spans="1:8" s="241" customFormat="1" ht="54" customHeight="1" x14ac:dyDescent="0.15">
      <c r="A253" s="242">
        <v>245</v>
      </c>
      <c r="B253" s="268"/>
      <c r="C253" s="268"/>
      <c r="D253" s="269" t="s">
        <v>216</v>
      </c>
      <c r="E253" s="243" t="s">
        <v>575</v>
      </c>
      <c r="F253" s="249" t="s">
        <v>608</v>
      </c>
      <c r="G253" s="144" t="s">
        <v>733</v>
      </c>
      <c r="H253" s="277"/>
    </row>
    <row r="254" spans="1:8" s="241" customFormat="1" ht="28" x14ac:dyDescent="0.15">
      <c r="A254" s="242">
        <v>246</v>
      </c>
      <c r="B254" s="268"/>
      <c r="C254" s="268"/>
      <c r="D254" s="269" t="s">
        <v>216</v>
      </c>
      <c r="E254" s="243" t="s">
        <v>576</v>
      </c>
      <c r="F254" s="249" t="s">
        <v>609</v>
      </c>
      <c r="G254" s="93"/>
      <c r="H254" s="277"/>
    </row>
    <row r="255" spans="1:8" s="241" customFormat="1" ht="28" x14ac:dyDescent="0.15">
      <c r="A255" s="242">
        <v>247</v>
      </c>
      <c r="B255" s="268"/>
      <c r="C255" s="268"/>
      <c r="D255" s="269" t="s">
        <v>216</v>
      </c>
      <c r="E255" s="243" t="s">
        <v>577</v>
      </c>
      <c r="F255" s="249" t="s">
        <v>610</v>
      </c>
      <c r="G255" s="93"/>
      <c r="H255" s="277"/>
    </row>
    <row r="256" spans="1:8" s="241" customFormat="1" ht="54.75" customHeight="1" x14ac:dyDescent="0.15">
      <c r="A256" s="242">
        <v>248</v>
      </c>
      <c r="B256" s="268"/>
      <c r="C256" s="268"/>
      <c r="D256" s="269" t="s">
        <v>216</v>
      </c>
      <c r="E256" s="243" t="s">
        <v>578</v>
      </c>
      <c r="F256" s="249" t="s">
        <v>611</v>
      </c>
      <c r="G256" s="151" t="s">
        <v>628</v>
      </c>
      <c r="H256" s="277"/>
    </row>
    <row r="257" spans="1:8" s="241" customFormat="1" ht="28" x14ac:dyDescent="0.15">
      <c r="A257" s="242">
        <v>249</v>
      </c>
      <c r="B257" s="268"/>
      <c r="C257" s="268"/>
      <c r="D257" s="269" t="s">
        <v>216</v>
      </c>
      <c r="E257" s="243" t="s">
        <v>579</v>
      </c>
      <c r="F257" s="249" t="s">
        <v>612</v>
      </c>
      <c r="G257" s="93"/>
      <c r="H257" s="243" t="s">
        <v>352</v>
      </c>
    </row>
    <row r="258" spans="1:8" s="241" customFormat="1" ht="28" x14ac:dyDescent="0.15">
      <c r="A258" s="242">
        <v>250</v>
      </c>
      <c r="B258" s="268"/>
      <c r="C258" s="268"/>
      <c r="D258" s="269" t="s">
        <v>216</v>
      </c>
      <c r="E258" s="243" t="s">
        <v>580</v>
      </c>
      <c r="F258" s="249" t="s">
        <v>613</v>
      </c>
      <c r="G258" s="93"/>
      <c r="H258" s="243" t="s">
        <v>353</v>
      </c>
    </row>
    <row r="259" spans="1:8" s="241" customFormat="1" ht="142.5" customHeight="1" x14ac:dyDescent="0.15">
      <c r="A259" s="242">
        <v>251</v>
      </c>
      <c r="B259" s="268"/>
      <c r="C259" s="268"/>
      <c r="D259" s="270" t="s">
        <v>216</v>
      </c>
      <c r="E259" s="260" t="s">
        <v>581</v>
      </c>
      <c r="F259" s="261" t="s">
        <v>614</v>
      </c>
      <c r="G259" s="143" t="s">
        <v>629</v>
      </c>
      <c r="H259" s="259" t="s">
        <v>911</v>
      </c>
    </row>
    <row r="260" spans="1:8" s="241" customFormat="1" ht="28" x14ac:dyDescent="0.15">
      <c r="A260" s="242">
        <v>252</v>
      </c>
      <c r="B260" s="268"/>
      <c r="C260" s="268"/>
      <c r="D260" s="272" t="s">
        <v>216</v>
      </c>
      <c r="E260" s="259" t="s">
        <v>582</v>
      </c>
      <c r="F260" s="259" t="s">
        <v>615</v>
      </c>
      <c r="G260" s="137"/>
      <c r="H260" s="277"/>
    </row>
    <row r="261" spans="1:8" s="241" customFormat="1" ht="28" x14ac:dyDescent="0.15">
      <c r="A261" s="242">
        <v>253</v>
      </c>
      <c r="B261" s="268"/>
      <c r="C261" s="268"/>
      <c r="D261" s="273" t="s">
        <v>216</v>
      </c>
      <c r="E261" s="262" t="s">
        <v>583</v>
      </c>
      <c r="F261" s="263" t="s">
        <v>616</v>
      </c>
      <c r="G261" s="235"/>
      <c r="H261" s="277"/>
    </row>
    <row r="262" spans="1:8" s="241" customFormat="1" ht="53.25" customHeight="1" x14ac:dyDescent="0.15">
      <c r="A262" s="242">
        <v>254</v>
      </c>
      <c r="B262" s="268"/>
      <c r="C262" s="268"/>
      <c r="D262" s="269" t="s">
        <v>216</v>
      </c>
      <c r="E262" s="243" t="s">
        <v>584</v>
      </c>
      <c r="F262" s="249" t="s">
        <v>617</v>
      </c>
      <c r="G262" s="151" t="s">
        <v>630</v>
      </c>
      <c r="H262" s="277"/>
    </row>
    <row r="263" spans="1:8" s="241" customFormat="1" ht="28" x14ac:dyDescent="0.15">
      <c r="A263" s="242">
        <v>255</v>
      </c>
      <c r="B263" s="268"/>
      <c r="C263" s="268"/>
      <c r="D263" s="269" t="s">
        <v>216</v>
      </c>
      <c r="E263" s="243" t="s">
        <v>585</v>
      </c>
      <c r="F263" s="249" t="s">
        <v>618</v>
      </c>
      <c r="G263" s="93"/>
      <c r="H263" s="277"/>
    </row>
    <row r="264" spans="1:8" s="241" customFormat="1" ht="28" x14ac:dyDescent="0.15">
      <c r="A264" s="242">
        <v>256</v>
      </c>
      <c r="B264" s="268"/>
      <c r="C264" s="268"/>
      <c r="D264" s="269" t="s">
        <v>216</v>
      </c>
      <c r="E264" s="243" t="s">
        <v>586</v>
      </c>
      <c r="F264" s="249" t="s">
        <v>619</v>
      </c>
      <c r="G264" s="93"/>
      <c r="H264" s="277"/>
    </row>
    <row r="265" spans="1:8" s="241" customFormat="1" ht="55.5" customHeight="1" x14ac:dyDescent="0.15">
      <c r="A265" s="242">
        <v>257</v>
      </c>
      <c r="B265" s="268"/>
      <c r="C265" s="268"/>
      <c r="D265" s="269" t="s">
        <v>216</v>
      </c>
      <c r="E265" s="243" t="s">
        <v>587</v>
      </c>
      <c r="F265" s="249" t="s">
        <v>737</v>
      </c>
      <c r="G265" s="151" t="s">
        <v>631</v>
      </c>
      <c r="H265" s="277"/>
    </row>
    <row r="266" spans="1:8" s="241" customFormat="1" ht="28" x14ac:dyDescent="0.15">
      <c r="A266" s="242">
        <v>258</v>
      </c>
      <c r="B266" s="268"/>
      <c r="C266" s="268"/>
      <c r="D266" s="269" t="s">
        <v>216</v>
      </c>
      <c r="E266" s="243" t="s">
        <v>588</v>
      </c>
      <c r="F266" s="249" t="s">
        <v>620</v>
      </c>
      <c r="G266" s="93"/>
      <c r="H266" s="243" t="s">
        <v>352</v>
      </c>
    </row>
    <row r="267" spans="1:8" s="241" customFormat="1" ht="28" x14ac:dyDescent="0.15">
      <c r="A267" s="242">
        <v>259</v>
      </c>
      <c r="B267" s="268"/>
      <c r="C267" s="268"/>
      <c r="D267" s="269" t="s">
        <v>216</v>
      </c>
      <c r="E267" s="243" t="s">
        <v>589</v>
      </c>
      <c r="F267" s="249" t="s">
        <v>621</v>
      </c>
      <c r="G267" s="93"/>
      <c r="H267" s="243" t="s">
        <v>353</v>
      </c>
    </row>
    <row r="268" spans="1:8" s="241" customFormat="1" ht="84" x14ac:dyDescent="0.15">
      <c r="A268" s="242">
        <v>260</v>
      </c>
      <c r="B268" s="268"/>
      <c r="C268" s="268"/>
      <c r="D268" s="269" t="s">
        <v>216</v>
      </c>
      <c r="E268" s="243" t="s">
        <v>590</v>
      </c>
      <c r="F268" s="249" t="s">
        <v>622</v>
      </c>
      <c r="G268" s="151" t="s">
        <v>632</v>
      </c>
      <c r="H268" s="259" t="s">
        <v>911</v>
      </c>
    </row>
    <row r="269" spans="1:8" s="241" customFormat="1" ht="28" x14ac:dyDescent="0.15">
      <c r="A269" s="242">
        <v>261</v>
      </c>
      <c r="B269" s="93" t="s">
        <v>215</v>
      </c>
      <c r="C269" s="93" t="s">
        <v>216</v>
      </c>
      <c r="D269" s="93" t="s">
        <v>216</v>
      </c>
      <c r="E269" s="244" t="s">
        <v>145</v>
      </c>
      <c r="F269" s="244" t="s">
        <v>249</v>
      </c>
      <c r="G269" s="244" t="s">
        <v>732</v>
      </c>
      <c r="H269" s="244"/>
    </row>
    <row r="270" spans="1:8" s="241" customFormat="1" ht="28" x14ac:dyDescent="0.15">
      <c r="A270" s="242">
        <v>262</v>
      </c>
      <c r="B270" s="93" t="s">
        <v>215</v>
      </c>
      <c r="C270" s="93" t="s">
        <v>216</v>
      </c>
      <c r="D270" s="93" t="s">
        <v>216</v>
      </c>
      <c r="E270" s="244" t="s">
        <v>146</v>
      </c>
      <c r="F270" s="244" t="s">
        <v>250</v>
      </c>
      <c r="G270" s="93" t="s">
        <v>251</v>
      </c>
      <c r="H270" s="244" t="s">
        <v>150</v>
      </c>
    </row>
    <row r="271" spans="1:8" s="241" customFormat="1" ht="28" x14ac:dyDescent="0.15">
      <c r="A271" s="242">
        <v>263</v>
      </c>
      <c r="B271" s="93" t="s">
        <v>215</v>
      </c>
      <c r="C271" s="93"/>
      <c r="D271" s="93" t="s">
        <v>216</v>
      </c>
      <c r="E271" s="244" t="s">
        <v>147</v>
      </c>
      <c r="F271" s="244" t="s">
        <v>309</v>
      </c>
      <c r="G271" s="280"/>
      <c r="H271" s="244"/>
    </row>
    <row r="272" spans="1:8" s="281" customFormat="1" ht="28" x14ac:dyDescent="0.15">
      <c r="A272" s="242">
        <v>264</v>
      </c>
      <c r="B272" s="137" t="s">
        <v>215</v>
      </c>
      <c r="C272" s="137"/>
      <c r="D272" s="137" t="s">
        <v>216</v>
      </c>
      <c r="E272" s="277" t="s">
        <v>148</v>
      </c>
      <c r="F272" s="277" t="s">
        <v>310</v>
      </c>
      <c r="G272" s="137" t="s">
        <v>252</v>
      </c>
      <c r="H272" s="277" t="s">
        <v>150</v>
      </c>
    </row>
    <row r="273" spans="1:8" s="281" customFormat="1" ht="42" x14ac:dyDescent="0.15">
      <c r="A273" s="242">
        <v>265</v>
      </c>
      <c r="B273" s="137"/>
      <c r="C273" s="268"/>
      <c r="D273" s="276" t="s">
        <v>216</v>
      </c>
      <c r="E273" s="282" t="s">
        <v>256</v>
      </c>
      <c r="F273" s="277" t="s">
        <v>267</v>
      </c>
      <c r="G273" s="283"/>
      <c r="H273" s="277"/>
    </row>
    <row r="274" spans="1:8" s="281" customFormat="1" ht="42" x14ac:dyDescent="0.15">
      <c r="A274" s="242">
        <v>266</v>
      </c>
      <c r="B274" s="137"/>
      <c r="C274" s="268"/>
      <c r="D274" s="276" t="s">
        <v>216</v>
      </c>
      <c r="E274" s="282" t="s">
        <v>257</v>
      </c>
      <c r="F274" s="277" t="s">
        <v>268</v>
      </c>
      <c r="G274" s="283"/>
      <c r="H274" s="277"/>
    </row>
    <row r="275" spans="1:8" s="281" customFormat="1" ht="57.75" customHeight="1" x14ac:dyDescent="0.15">
      <c r="A275" s="242">
        <v>267</v>
      </c>
      <c r="B275" s="137"/>
      <c r="C275" s="268"/>
      <c r="D275" s="276" t="s">
        <v>216</v>
      </c>
      <c r="E275" s="282" t="s">
        <v>957</v>
      </c>
      <c r="F275" s="277" t="s">
        <v>269</v>
      </c>
      <c r="G275" s="137" t="s">
        <v>311</v>
      </c>
      <c r="H275" s="277"/>
    </row>
    <row r="276" spans="1:8" s="281" customFormat="1" ht="25.5" customHeight="1" x14ac:dyDescent="0.15">
      <c r="A276" s="242">
        <v>268</v>
      </c>
      <c r="B276" s="268" t="s">
        <v>971</v>
      </c>
      <c r="C276" s="284"/>
      <c r="D276" s="137" t="s">
        <v>216</v>
      </c>
      <c r="E276" s="277" t="s">
        <v>253</v>
      </c>
      <c r="F276" s="277" t="s">
        <v>270</v>
      </c>
      <c r="G276" s="220"/>
      <c r="H276" s="341" t="s">
        <v>977</v>
      </c>
    </row>
    <row r="277" spans="1:8" s="281" customFormat="1" ht="14" x14ac:dyDescent="0.15">
      <c r="A277" s="242">
        <v>269</v>
      </c>
      <c r="B277" s="284" t="s">
        <v>971</v>
      </c>
      <c r="C277" s="284"/>
      <c r="D277" s="137" t="s">
        <v>216</v>
      </c>
      <c r="E277" s="277" t="s">
        <v>254</v>
      </c>
      <c r="F277" s="277" t="s">
        <v>271</v>
      </c>
      <c r="G277" s="220"/>
      <c r="H277" s="342"/>
    </row>
    <row r="278" spans="1:8" s="281" customFormat="1" ht="14" x14ac:dyDescent="0.15">
      <c r="A278" s="242">
        <v>270</v>
      </c>
      <c r="B278" s="284" t="s">
        <v>971</v>
      </c>
      <c r="C278" s="284"/>
      <c r="D278" s="137" t="s">
        <v>216</v>
      </c>
      <c r="E278" s="277" t="s">
        <v>255</v>
      </c>
      <c r="F278" s="277" t="s">
        <v>272</v>
      </c>
      <c r="G278" s="219"/>
      <c r="H278" s="342"/>
    </row>
    <row r="279" spans="1:8" s="241" customFormat="1" ht="51.75" customHeight="1" x14ac:dyDescent="0.15">
      <c r="A279" s="242">
        <v>271</v>
      </c>
      <c r="B279" s="284" t="s">
        <v>971</v>
      </c>
      <c r="C279" s="284"/>
      <c r="D279" s="137" t="s">
        <v>216</v>
      </c>
      <c r="E279" s="277" t="s">
        <v>958</v>
      </c>
      <c r="F279" s="277" t="s">
        <v>779</v>
      </c>
      <c r="G279" s="93" t="s">
        <v>789</v>
      </c>
      <c r="H279" s="343"/>
    </row>
    <row r="280" spans="1:8" s="241" customFormat="1" ht="25.5" customHeight="1" x14ac:dyDescent="0.15">
      <c r="A280" s="242">
        <v>272</v>
      </c>
      <c r="B280" s="284" t="s">
        <v>971</v>
      </c>
      <c r="C280" s="284"/>
      <c r="D280" s="268" t="s">
        <v>216</v>
      </c>
      <c r="E280" s="243" t="s">
        <v>637</v>
      </c>
      <c r="F280" s="258" t="s">
        <v>860</v>
      </c>
      <c r="G280" s="235"/>
      <c r="H280" s="315"/>
    </row>
    <row r="281" spans="1:8" s="241" customFormat="1" ht="28" x14ac:dyDescent="0.15">
      <c r="A281" s="242">
        <v>273</v>
      </c>
      <c r="B281" s="284" t="s">
        <v>971</v>
      </c>
      <c r="C281" s="284"/>
      <c r="D281" s="268" t="s">
        <v>216</v>
      </c>
      <c r="E281" s="243" t="s">
        <v>638</v>
      </c>
      <c r="F281" s="249" t="s">
        <v>861</v>
      </c>
      <c r="G281" s="235"/>
      <c r="H281" s="315"/>
    </row>
    <row r="282" spans="1:8" s="241" customFormat="1" ht="56.25" customHeight="1" x14ac:dyDescent="0.15">
      <c r="A282" s="242">
        <v>274</v>
      </c>
      <c r="B282" s="284" t="s">
        <v>971</v>
      </c>
      <c r="C282" s="284"/>
      <c r="D282" s="268" t="s">
        <v>216</v>
      </c>
      <c r="E282" s="243" t="s">
        <v>639</v>
      </c>
      <c r="F282" s="249" t="s">
        <v>862</v>
      </c>
      <c r="G282" s="144" t="s">
        <v>669</v>
      </c>
      <c r="H282" s="315"/>
    </row>
    <row r="283" spans="1:8" s="241" customFormat="1" ht="28" x14ac:dyDescent="0.15">
      <c r="A283" s="242">
        <v>275</v>
      </c>
      <c r="B283" s="284" t="s">
        <v>971</v>
      </c>
      <c r="C283" s="284"/>
      <c r="D283" s="268" t="s">
        <v>216</v>
      </c>
      <c r="E283" s="243" t="s">
        <v>778</v>
      </c>
      <c r="F283" s="249" t="s">
        <v>863</v>
      </c>
      <c r="G283" s="235"/>
      <c r="H283" s="315"/>
    </row>
    <row r="284" spans="1:8" s="241" customFormat="1" ht="28" x14ac:dyDescent="0.15">
      <c r="A284" s="242">
        <v>276</v>
      </c>
      <c r="B284" s="284" t="s">
        <v>971</v>
      </c>
      <c r="C284" s="284"/>
      <c r="D284" s="268" t="s">
        <v>216</v>
      </c>
      <c r="E284" s="243" t="s">
        <v>640</v>
      </c>
      <c r="F284" s="249" t="s">
        <v>864</v>
      </c>
      <c r="G284" s="235"/>
      <c r="H284" s="315"/>
    </row>
    <row r="285" spans="1:8" s="241" customFormat="1" ht="53.25" customHeight="1" x14ac:dyDescent="0.15">
      <c r="A285" s="242">
        <v>277</v>
      </c>
      <c r="B285" s="284" t="s">
        <v>971</v>
      </c>
      <c r="C285" s="284"/>
      <c r="D285" s="268" t="s">
        <v>216</v>
      </c>
      <c r="E285" s="243" t="s">
        <v>641</v>
      </c>
      <c r="F285" s="249" t="s">
        <v>865</v>
      </c>
      <c r="G285" s="144" t="s">
        <v>670</v>
      </c>
      <c r="H285" s="315"/>
    </row>
    <row r="286" spans="1:8" s="241" customFormat="1" ht="30.75" customHeight="1" x14ac:dyDescent="0.15">
      <c r="A286" s="242">
        <v>278</v>
      </c>
      <c r="B286" s="284" t="s">
        <v>971</v>
      </c>
      <c r="C286" s="284"/>
      <c r="D286" s="268" t="s">
        <v>216</v>
      </c>
      <c r="E286" s="243" t="s">
        <v>642</v>
      </c>
      <c r="F286" s="249" t="s">
        <v>866</v>
      </c>
      <c r="G286" s="93"/>
      <c r="H286" s="315"/>
    </row>
    <row r="287" spans="1:8" s="241" customFormat="1" ht="28" x14ac:dyDescent="0.15">
      <c r="A287" s="242">
        <v>279</v>
      </c>
      <c r="B287" s="284" t="s">
        <v>971</v>
      </c>
      <c r="C287" s="284"/>
      <c r="D287" s="268" t="s">
        <v>216</v>
      </c>
      <c r="E287" s="243" t="s">
        <v>643</v>
      </c>
      <c r="F287" s="249" t="s">
        <v>867</v>
      </c>
      <c r="G287" s="93"/>
      <c r="H287" s="315"/>
    </row>
    <row r="288" spans="1:8" s="241" customFormat="1" ht="54.75" customHeight="1" x14ac:dyDescent="0.15">
      <c r="A288" s="242">
        <v>280</v>
      </c>
      <c r="B288" s="284" t="s">
        <v>971</v>
      </c>
      <c r="C288" s="284"/>
      <c r="D288" s="268" t="s">
        <v>216</v>
      </c>
      <c r="E288" s="243" t="s">
        <v>644</v>
      </c>
      <c r="F288" s="249" t="s">
        <v>868</v>
      </c>
      <c r="G288" s="144" t="s">
        <v>671</v>
      </c>
      <c r="H288" s="315"/>
    </row>
    <row r="289" spans="1:8" s="241" customFormat="1" ht="28" x14ac:dyDescent="0.15">
      <c r="A289" s="242">
        <v>281</v>
      </c>
      <c r="B289" s="284" t="s">
        <v>971</v>
      </c>
      <c r="C289" s="284"/>
      <c r="D289" s="268" t="s">
        <v>216</v>
      </c>
      <c r="E289" s="243" t="s">
        <v>645</v>
      </c>
      <c r="F289" s="249" t="s">
        <v>869</v>
      </c>
      <c r="G289" s="93"/>
      <c r="H289" s="315"/>
    </row>
    <row r="290" spans="1:8" s="241" customFormat="1" ht="28" x14ac:dyDescent="0.15">
      <c r="A290" s="242">
        <v>282</v>
      </c>
      <c r="B290" s="284" t="s">
        <v>971</v>
      </c>
      <c r="C290" s="284"/>
      <c r="D290" s="268" t="s">
        <v>216</v>
      </c>
      <c r="E290" s="243" t="s">
        <v>646</v>
      </c>
      <c r="F290" s="249" t="s">
        <v>870</v>
      </c>
      <c r="G290" s="93"/>
      <c r="H290" s="315"/>
    </row>
    <row r="291" spans="1:8" s="241" customFormat="1" ht="55.5" customHeight="1" x14ac:dyDescent="0.15">
      <c r="A291" s="242">
        <v>283</v>
      </c>
      <c r="B291" s="284" t="s">
        <v>971</v>
      </c>
      <c r="C291" s="284"/>
      <c r="D291" s="268" t="s">
        <v>216</v>
      </c>
      <c r="E291" s="243" t="s">
        <v>647</v>
      </c>
      <c r="F291" s="249" t="s">
        <v>871</v>
      </c>
      <c r="G291" s="144" t="s">
        <v>672</v>
      </c>
      <c r="H291" s="315"/>
    </row>
    <row r="292" spans="1:8" s="241" customFormat="1" ht="42" x14ac:dyDescent="0.15">
      <c r="A292" s="242">
        <v>284</v>
      </c>
      <c r="B292" s="284" t="s">
        <v>971</v>
      </c>
      <c r="C292" s="284"/>
      <c r="D292" s="268" t="s">
        <v>216</v>
      </c>
      <c r="E292" s="243" t="s">
        <v>648</v>
      </c>
      <c r="F292" s="249" t="s">
        <v>872</v>
      </c>
      <c r="G292" s="93"/>
      <c r="H292" s="315"/>
    </row>
    <row r="293" spans="1:8" s="241" customFormat="1" ht="42" x14ac:dyDescent="0.15">
      <c r="A293" s="242">
        <v>285</v>
      </c>
      <c r="B293" s="284" t="s">
        <v>971</v>
      </c>
      <c r="C293" s="284"/>
      <c r="D293" s="268" t="s">
        <v>216</v>
      </c>
      <c r="E293" s="243" t="s">
        <v>649</v>
      </c>
      <c r="F293" s="249" t="s">
        <v>873</v>
      </c>
      <c r="G293" s="93"/>
      <c r="H293" s="315"/>
    </row>
    <row r="294" spans="1:8" s="241" customFormat="1" ht="57" customHeight="1" x14ac:dyDescent="0.15">
      <c r="A294" s="242">
        <v>286</v>
      </c>
      <c r="B294" s="284" t="s">
        <v>971</v>
      </c>
      <c r="C294" s="284"/>
      <c r="D294" s="268" t="s">
        <v>216</v>
      </c>
      <c r="E294" s="243" t="s">
        <v>650</v>
      </c>
      <c r="F294" s="249" t="s">
        <v>874</v>
      </c>
      <c r="G294" s="144" t="s">
        <v>673</v>
      </c>
      <c r="H294" s="315"/>
    </row>
    <row r="295" spans="1:8" s="241" customFormat="1" ht="28" x14ac:dyDescent="0.15">
      <c r="A295" s="242">
        <v>287</v>
      </c>
      <c r="B295" s="284" t="s">
        <v>971</v>
      </c>
      <c r="C295" s="284"/>
      <c r="D295" s="268" t="s">
        <v>216</v>
      </c>
      <c r="E295" s="243" t="s">
        <v>651</v>
      </c>
      <c r="F295" s="249" t="s">
        <v>875</v>
      </c>
      <c r="G295" s="93"/>
      <c r="H295" s="315"/>
    </row>
    <row r="296" spans="1:8" s="241" customFormat="1" ht="28" x14ac:dyDescent="0.15">
      <c r="A296" s="242">
        <v>288</v>
      </c>
      <c r="B296" s="284" t="s">
        <v>971</v>
      </c>
      <c r="C296" s="284"/>
      <c r="D296" s="268" t="s">
        <v>216</v>
      </c>
      <c r="E296" s="243" t="s">
        <v>652</v>
      </c>
      <c r="F296" s="249" t="s">
        <v>876</v>
      </c>
      <c r="G296" s="93"/>
      <c r="H296" s="315"/>
    </row>
    <row r="297" spans="1:8" s="241" customFormat="1" ht="56.25" customHeight="1" x14ac:dyDescent="0.15">
      <c r="A297" s="242">
        <v>289</v>
      </c>
      <c r="B297" s="284" t="s">
        <v>971</v>
      </c>
      <c r="C297" s="284"/>
      <c r="D297" s="268" t="s">
        <v>216</v>
      </c>
      <c r="E297" s="243" t="s">
        <v>653</v>
      </c>
      <c r="F297" s="249" t="s">
        <v>877</v>
      </c>
      <c r="G297" s="144" t="s">
        <v>674</v>
      </c>
      <c r="H297" s="315"/>
    </row>
    <row r="298" spans="1:8" s="241" customFormat="1" ht="28" x14ac:dyDescent="0.15">
      <c r="A298" s="242">
        <v>290</v>
      </c>
      <c r="B298" s="284" t="s">
        <v>971</v>
      </c>
      <c r="C298" s="284"/>
      <c r="D298" s="268" t="s">
        <v>216</v>
      </c>
      <c r="E298" s="243" t="s">
        <v>654</v>
      </c>
      <c r="F298" s="249" t="s">
        <v>878</v>
      </c>
      <c r="G298" s="93"/>
      <c r="H298" s="315"/>
    </row>
    <row r="299" spans="1:8" s="241" customFormat="1" ht="28" x14ac:dyDescent="0.15">
      <c r="A299" s="242">
        <v>291</v>
      </c>
      <c r="B299" s="284" t="s">
        <v>971</v>
      </c>
      <c r="C299" s="284"/>
      <c r="D299" s="268" t="s">
        <v>216</v>
      </c>
      <c r="E299" s="243" t="s">
        <v>655</v>
      </c>
      <c r="F299" s="249" t="s">
        <v>879</v>
      </c>
      <c r="G299" s="93"/>
      <c r="H299" s="315"/>
    </row>
    <row r="300" spans="1:8" s="241" customFormat="1" ht="54.75" customHeight="1" x14ac:dyDescent="0.15">
      <c r="A300" s="242">
        <v>292</v>
      </c>
      <c r="B300" s="284" t="s">
        <v>971</v>
      </c>
      <c r="C300" s="284"/>
      <c r="D300" s="268" t="s">
        <v>216</v>
      </c>
      <c r="E300" s="243" t="s">
        <v>656</v>
      </c>
      <c r="F300" s="249" t="s">
        <v>880</v>
      </c>
      <c r="G300" s="151" t="s">
        <v>675</v>
      </c>
      <c r="H300" s="315"/>
    </row>
    <row r="301" spans="1:8" s="241" customFormat="1" ht="28" x14ac:dyDescent="0.15">
      <c r="A301" s="242">
        <v>293</v>
      </c>
      <c r="B301" s="284" t="s">
        <v>971</v>
      </c>
      <c r="C301" s="284"/>
      <c r="D301" s="268" t="s">
        <v>216</v>
      </c>
      <c r="E301" s="243" t="s">
        <v>657</v>
      </c>
      <c r="F301" s="249" t="s">
        <v>881</v>
      </c>
      <c r="G301" s="93"/>
      <c r="H301" s="315" t="s">
        <v>352</v>
      </c>
    </row>
    <row r="302" spans="1:8" s="241" customFormat="1" ht="28" x14ac:dyDescent="0.15">
      <c r="A302" s="242">
        <v>294</v>
      </c>
      <c r="B302" s="284" t="s">
        <v>971</v>
      </c>
      <c r="C302" s="284"/>
      <c r="D302" s="268" t="s">
        <v>216</v>
      </c>
      <c r="E302" s="243" t="s">
        <v>658</v>
      </c>
      <c r="F302" s="249" t="s">
        <v>882</v>
      </c>
      <c r="G302" s="93"/>
      <c r="H302" s="315" t="s">
        <v>353</v>
      </c>
    </row>
    <row r="303" spans="1:8" s="241" customFormat="1" ht="117.75" customHeight="1" x14ac:dyDescent="0.15">
      <c r="A303" s="242">
        <v>295</v>
      </c>
      <c r="B303" s="284" t="s">
        <v>971</v>
      </c>
      <c r="C303" s="284"/>
      <c r="D303" s="268" t="s">
        <v>216</v>
      </c>
      <c r="E303" s="260" t="s">
        <v>659</v>
      </c>
      <c r="F303" s="261" t="s">
        <v>883</v>
      </c>
      <c r="G303" s="143" t="s">
        <v>676</v>
      </c>
      <c r="H303" s="315" t="s">
        <v>911</v>
      </c>
    </row>
    <row r="304" spans="1:8" s="241" customFormat="1" ht="28" x14ac:dyDescent="0.15">
      <c r="A304" s="242">
        <v>296</v>
      </c>
      <c r="B304" s="284" t="s">
        <v>971</v>
      </c>
      <c r="C304" s="284"/>
      <c r="D304" s="268" t="s">
        <v>216</v>
      </c>
      <c r="E304" s="259" t="s">
        <v>660</v>
      </c>
      <c r="F304" s="259" t="s">
        <v>884</v>
      </c>
      <c r="G304" s="137"/>
      <c r="H304" s="315"/>
    </row>
    <row r="305" spans="1:8" s="241" customFormat="1" ht="28" x14ac:dyDescent="0.15">
      <c r="A305" s="242">
        <v>297</v>
      </c>
      <c r="B305" s="284" t="s">
        <v>971</v>
      </c>
      <c r="C305" s="284"/>
      <c r="D305" s="268" t="s">
        <v>216</v>
      </c>
      <c r="E305" s="262" t="s">
        <v>661</v>
      </c>
      <c r="F305" s="263" t="s">
        <v>885</v>
      </c>
      <c r="G305" s="235"/>
      <c r="H305" s="315"/>
    </row>
    <row r="306" spans="1:8" s="241" customFormat="1" ht="54.75" customHeight="1" x14ac:dyDescent="0.15">
      <c r="A306" s="242">
        <v>298</v>
      </c>
      <c r="B306" s="284" t="s">
        <v>971</v>
      </c>
      <c r="C306" s="284"/>
      <c r="D306" s="268" t="s">
        <v>216</v>
      </c>
      <c r="E306" s="243" t="s">
        <v>662</v>
      </c>
      <c r="F306" s="249" t="s">
        <v>886</v>
      </c>
      <c r="G306" s="151" t="s">
        <v>677</v>
      </c>
      <c r="H306" s="315"/>
    </row>
    <row r="307" spans="1:8" s="241" customFormat="1" ht="28" x14ac:dyDescent="0.15">
      <c r="A307" s="242">
        <v>299</v>
      </c>
      <c r="B307" s="284" t="s">
        <v>971</v>
      </c>
      <c r="C307" s="284"/>
      <c r="D307" s="268" t="s">
        <v>216</v>
      </c>
      <c r="E307" s="243" t="s">
        <v>663</v>
      </c>
      <c r="F307" s="249" t="s">
        <v>887</v>
      </c>
      <c r="G307" s="93"/>
      <c r="H307" s="315"/>
    </row>
    <row r="308" spans="1:8" s="241" customFormat="1" ht="28" x14ac:dyDescent="0.15">
      <c r="A308" s="242">
        <v>300</v>
      </c>
      <c r="B308" s="284" t="s">
        <v>971</v>
      </c>
      <c r="C308" s="284"/>
      <c r="D308" s="268" t="s">
        <v>216</v>
      </c>
      <c r="E308" s="243" t="s">
        <v>664</v>
      </c>
      <c r="F308" s="249" t="s">
        <v>888</v>
      </c>
      <c r="G308" s="93"/>
      <c r="H308" s="315"/>
    </row>
    <row r="309" spans="1:8" s="241" customFormat="1" ht="54.75" customHeight="1" x14ac:dyDescent="0.15">
      <c r="A309" s="242">
        <v>301</v>
      </c>
      <c r="B309" s="284" t="s">
        <v>971</v>
      </c>
      <c r="C309" s="284"/>
      <c r="D309" s="268" t="s">
        <v>216</v>
      </c>
      <c r="E309" s="243" t="s">
        <v>665</v>
      </c>
      <c r="F309" s="249" t="s">
        <v>889</v>
      </c>
      <c r="G309" s="151" t="s">
        <v>678</v>
      </c>
      <c r="H309" s="315"/>
    </row>
    <row r="310" spans="1:8" s="241" customFormat="1" ht="28" x14ac:dyDescent="0.15">
      <c r="A310" s="242">
        <v>302</v>
      </c>
      <c r="B310" s="284" t="s">
        <v>971</v>
      </c>
      <c r="C310" s="284"/>
      <c r="D310" s="268" t="s">
        <v>216</v>
      </c>
      <c r="E310" s="243" t="s">
        <v>666</v>
      </c>
      <c r="F310" s="249" t="s">
        <v>890</v>
      </c>
      <c r="G310" s="93"/>
      <c r="H310" s="315" t="s">
        <v>352</v>
      </c>
    </row>
    <row r="311" spans="1:8" s="241" customFormat="1" ht="28" x14ac:dyDescent="0.15">
      <c r="A311" s="242">
        <v>303</v>
      </c>
      <c r="B311" s="284" t="s">
        <v>971</v>
      </c>
      <c r="C311" s="284"/>
      <c r="D311" s="268" t="s">
        <v>216</v>
      </c>
      <c r="E311" s="243" t="s">
        <v>667</v>
      </c>
      <c r="F311" s="249" t="s">
        <v>891</v>
      </c>
      <c r="G311" s="93"/>
      <c r="H311" s="315" t="s">
        <v>353</v>
      </c>
    </row>
    <row r="312" spans="1:8" s="241" customFormat="1" ht="70" x14ac:dyDescent="0.15">
      <c r="A312" s="242">
        <v>304</v>
      </c>
      <c r="B312" s="284" t="s">
        <v>971</v>
      </c>
      <c r="C312" s="284"/>
      <c r="D312" s="268" t="s">
        <v>216</v>
      </c>
      <c r="E312" s="243" t="s">
        <v>668</v>
      </c>
      <c r="F312" s="249" t="s">
        <v>892</v>
      </c>
      <c r="G312" s="151" t="s">
        <v>679</v>
      </c>
      <c r="H312" s="315" t="s">
        <v>911</v>
      </c>
    </row>
  </sheetData>
  <autoFilter ref="A8:H312" xr:uid="{7AE81624-2AE2-46C1-89CE-9CDA727EC857}">
    <sortState xmlns:xlrd2="http://schemas.microsoft.com/office/spreadsheetml/2017/richdata2" ref="A9:H272">
      <sortCondition ref="E10"/>
    </sortState>
  </autoFilter>
  <mergeCells count="9">
    <mergeCell ref="H276:H279"/>
    <mergeCell ref="G192:G196"/>
    <mergeCell ref="A1:H1"/>
    <mergeCell ref="A2:H2"/>
    <mergeCell ref="A3:H3"/>
    <mergeCell ref="A4:H7"/>
    <mergeCell ref="G59:G69"/>
    <mergeCell ref="G111:G123"/>
    <mergeCell ref="G9:G11"/>
  </mergeCells>
  <printOptions horizontalCentered="1"/>
  <pageMargins left="0.25" right="0.25" top="0.75" bottom="0.75" header="0.5" footer="0.5"/>
  <pageSetup scale="45" firstPageNumber="0" fitToHeight="0" orientation="portrait" r:id="rId1"/>
  <headerFooter>
    <oddHeader>&amp;C&amp;F</oddHeader>
    <oddFooter>&amp;L&amp;8Released 1/2015&amp;C&amp;P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250"/>
  <sheetViews>
    <sheetView showGridLines="0" zoomScaleNormal="100" zoomScalePageLayoutView="40" workbookViewId="0"/>
  </sheetViews>
  <sheetFormatPr baseColWidth="10" defaultColWidth="1.6640625" defaultRowHeight="13" x14ac:dyDescent="0.15"/>
  <cols>
    <col min="1" max="1" width="5.33203125" style="20" bestFit="1" customWidth="1"/>
    <col min="2" max="2" width="1.5" customWidth="1"/>
    <col min="3" max="3" width="9.1640625" customWidth="1"/>
    <col min="4" max="4" width="11.33203125" customWidth="1"/>
    <col min="5" max="5" width="13.83203125" style="21" customWidth="1"/>
    <col min="6" max="6" width="12.1640625" style="20" customWidth="1"/>
    <col min="7" max="7" width="12.5" style="20" customWidth="1"/>
    <col min="8" max="9" width="11.1640625" customWidth="1"/>
    <col min="10" max="10" width="22.1640625" style="22" customWidth="1"/>
    <col min="11" max="11" width="12.83203125" style="22" customWidth="1"/>
    <col min="12" max="12" width="11.33203125" style="30" customWidth="1"/>
    <col min="13" max="13" width="13.6640625" style="23" customWidth="1"/>
    <col min="14" max="14" width="8.33203125" style="22" customWidth="1"/>
    <col min="15" max="15" width="7.6640625" style="24" customWidth="1"/>
    <col min="16" max="16" width="39.1640625" style="22" customWidth="1"/>
    <col min="17" max="17" width="10.33203125" customWidth="1"/>
    <col min="26" max="26" width="9.6640625" customWidth="1"/>
    <col min="28" max="28" width="2.83203125" customWidth="1"/>
  </cols>
  <sheetData>
    <row r="1" spans="1:17" ht="14" x14ac:dyDescent="0.15">
      <c r="C1" s="7" t="s">
        <v>186</v>
      </c>
      <c r="N1" s="27"/>
      <c r="O1" s="25"/>
      <c r="P1" s="27"/>
    </row>
    <row r="2" spans="1:17" x14ac:dyDescent="0.15">
      <c r="C2" s="363" t="s">
        <v>13</v>
      </c>
      <c r="D2" s="363"/>
      <c r="E2" s="363"/>
      <c r="F2" s="363"/>
      <c r="G2" s="363"/>
      <c r="H2" s="363"/>
      <c r="I2" s="363"/>
      <c r="J2" s="363"/>
      <c r="K2" s="363"/>
      <c r="L2" s="363"/>
      <c r="M2" s="363"/>
      <c r="N2" s="363"/>
      <c r="O2" s="363"/>
      <c r="P2" s="27"/>
    </row>
    <row r="3" spans="1:17" ht="12.75" customHeight="1" x14ac:dyDescent="0.15">
      <c r="C3" s="330" t="s">
        <v>739</v>
      </c>
      <c r="D3" s="330"/>
      <c r="E3" s="330"/>
      <c r="F3" s="330"/>
      <c r="G3" s="330"/>
      <c r="H3" s="330"/>
      <c r="I3" s="330"/>
      <c r="J3" s="330"/>
      <c r="K3" s="330"/>
      <c r="L3" s="330"/>
      <c r="M3" s="330"/>
      <c r="N3" s="330"/>
      <c r="O3" s="330"/>
      <c r="P3" s="15"/>
    </row>
    <row r="4" spans="1:17" ht="15" customHeight="1" x14ac:dyDescent="0.15">
      <c r="C4" s="369" t="s">
        <v>975</v>
      </c>
      <c r="D4" s="369"/>
      <c r="E4" s="369"/>
      <c r="F4" s="369"/>
      <c r="G4" s="369"/>
      <c r="H4" s="369"/>
      <c r="I4" s="369"/>
      <c r="J4" s="369"/>
      <c r="K4"/>
      <c r="L4" s="217"/>
      <c r="M4"/>
      <c r="N4"/>
      <c r="O4"/>
      <c r="P4"/>
    </row>
    <row r="5" spans="1:17" ht="12" customHeight="1" x14ac:dyDescent="0.15">
      <c r="C5" s="363" t="s">
        <v>122</v>
      </c>
      <c r="D5" s="363"/>
      <c r="E5" s="363"/>
      <c r="F5" s="363"/>
      <c r="G5" s="363"/>
      <c r="H5" s="363"/>
      <c r="I5" s="363"/>
      <c r="J5" s="363"/>
      <c r="K5" s="363"/>
      <c r="L5" s="363"/>
      <c r="M5" s="363"/>
      <c r="N5" s="363"/>
      <c r="O5" s="363"/>
      <c r="P5" s="27"/>
    </row>
    <row r="6" spans="1:17" ht="12.75" customHeight="1" x14ac:dyDescent="0.15">
      <c r="C6" s="366" t="s">
        <v>726</v>
      </c>
      <c r="D6" s="366"/>
      <c r="E6" s="366"/>
      <c r="F6" s="366"/>
      <c r="G6" s="366"/>
      <c r="H6" s="366"/>
      <c r="I6" s="366"/>
      <c r="J6" s="366"/>
      <c r="K6" s="366"/>
      <c r="L6" s="366"/>
      <c r="M6" s="366"/>
      <c r="N6" s="366"/>
      <c r="O6" s="366"/>
      <c r="P6" s="366"/>
    </row>
    <row r="7" spans="1:17" x14ac:dyDescent="0.15">
      <c r="C7" s="366"/>
      <c r="D7" s="366"/>
      <c r="E7" s="366"/>
      <c r="F7" s="366"/>
      <c r="G7" s="366"/>
      <c r="H7" s="366"/>
      <c r="I7" s="366"/>
      <c r="J7" s="366"/>
      <c r="K7" s="366"/>
      <c r="L7" s="366"/>
      <c r="M7" s="366"/>
      <c r="N7" s="366"/>
      <c r="O7" s="366"/>
      <c r="P7" s="366"/>
    </row>
    <row r="8" spans="1:17" ht="24" customHeight="1" x14ac:dyDescent="0.15">
      <c r="C8" s="366" t="s">
        <v>229</v>
      </c>
      <c r="D8" s="366"/>
      <c r="E8" s="366"/>
      <c r="F8" s="366"/>
      <c r="G8" s="366"/>
      <c r="H8" s="366"/>
      <c r="I8" s="366"/>
      <c r="J8" s="366"/>
      <c r="K8" s="366"/>
      <c r="L8" s="366"/>
      <c r="M8" s="366"/>
      <c r="N8" s="366"/>
      <c r="O8" s="366"/>
      <c r="P8" s="366"/>
    </row>
    <row r="9" spans="1:17" x14ac:dyDescent="0.15">
      <c r="C9" s="48"/>
      <c r="D9" s="48"/>
      <c r="E9" s="48"/>
      <c r="F9" s="48"/>
      <c r="G9" s="48"/>
      <c r="H9" s="48"/>
      <c r="I9" s="48"/>
      <c r="J9" s="48"/>
      <c r="K9" s="48"/>
      <c r="L9" s="48"/>
      <c r="M9" s="48"/>
      <c r="N9" s="48"/>
      <c r="O9" s="48"/>
      <c r="P9" s="48"/>
    </row>
    <row r="10" spans="1:17" ht="12.75" customHeight="1" x14ac:dyDescent="0.15">
      <c r="C10" s="364" t="s">
        <v>929</v>
      </c>
      <c r="D10" s="364"/>
      <c r="E10" s="364"/>
      <c r="F10" s="364"/>
      <c r="G10" s="364"/>
      <c r="H10" s="364"/>
      <c r="I10" s="364"/>
      <c r="J10" s="364"/>
      <c r="K10" s="364"/>
      <c r="L10" s="364"/>
      <c r="M10" s="364"/>
      <c r="N10" s="364"/>
      <c r="O10" s="26"/>
      <c r="P10" s="27"/>
    </row>
    <row r="11" spans="1:17" ht="12.75" customHeight="1" x14ac:dyDescent="0.15">
      <c r="C11" s="367" t="s">
        <v>922</v>
      </c>
      <c r="D11" s="367"/>
      <c r="E11" s="367"/>
      <c r="F11" s="367"/>
      <c r="G11" s="367"/>
      <c r="H11" s="367"/>
      <c r="I11" s="367"/>
      <c r="J11" s="367"/>
      <c r="K11" s="367"/>
      <c r="L11" s="367"/>
      <c r="M11" s="367"/>
      <c r="N11" s="367"/>
      <c r="O11" s="367"/>
      <c r="P11" s="27"/>
    </row>
    <row r="12" spans="1:17" x14ac:dyDescent="0.15">
      <c r="C12" s="368" t="s">
        <v>923</v>
      </c>
      <c r="D12" s="368"/>
      <c r="E12" s="368"/>
      <c r="F12" s="368"/>
      <c r="G12" s="368"/>
      <c r="H12" s="368"/>
      <c r="I12" s="368"/>
      <c r="J12" s="368"/>
      <c r="K12" s="368"/>
      <c r="L12" s="368"/>
      <c r="M12" s="368"/>
      <c r="N12" s="368"/>
      <c r="O12" s="368"/>
      <c r="P12" s="27"/>
    </row>
    <row r="13" spans="1:17" x14ac:dyDescent="0.15">
      <c r="C13" s="363" t="s">
        <v>131</v>
      </c>
      <c r="D13" s="363"/>
      <c r="E13" s="363"/>
      <c r="F13" s="363"/>
      <c r="G13" s="363"/>
      <c r="H13" s="363"/>
      <c r="I13" s="363"/>
      <c r="J13" s="363"/>
      <c r="K13" s="363"/>
      <c r="L13" s="363"/>
      <c r="M13" s="363"/>
      <c r="N13" s="363"/>
      <c r="O13" s="363"/>
      <c r="P13" s="27"/>
    </row>
    <row r="14" spans="1:17" s="34" customFormat="1" ht="12" x14ac:dyDescent="0.15">
      <c r="A14" s="33"/>
      <c r="E14" s="35"/>
      <c r="F14" s="33"/>
      <c r="G14" s="33"/>
      <c r="J14" s="36"/>
      <c r="K14" s="36"/>
      <c r="L14" s="37"/>
      <c r="M14" s="38"/>
      <c r="N14" s="36"/>
      <c r="O14" s="39"/>
      <c r="P14" s="40"/>
    </row>
    <row r="15" spans="1:17" x14ac:dyDescent="0.15">
      <c r="A15" s="50"/>
      <c r="B15" s="20"/>
      <c r="C15" s="365" t="s">
        <v>132</v>
      </c>
      <c r="D15" s="365"/>
      <c r="E15" s="365"/>
      <c r="F15" s="365"/>
      <c r="G15" s="365"/>
      <c r="H15" s="365"/>
      <c r="I15" s="365"/>
      <c r="J15" s="365"/>
      <c r="K15" s="365"/>
      <c r="L15" s="365"/>
      <c r="M15" s="365"/>
      <c r="N15" s="365"/>
      <c r="O15" s="365"/>
      <c r="P15" s="365"/>
      <c r="Q15" s="365"/>
    </row>
    <row r="16" spans="1:17" x14ac:dyDescent="0.15">
      <c r="A16" s="50"/>
      <c r="B16" s="20"/>
      <c r="C16" s="155" t="s">
        <v>133</v>
      </c>
      <c r="D16" s="311" t="s">
        <v>972</v>
      </c>
      <c r="E16" s="156" t="s">
        <v>123</v>
      </c>
      <c r="F16" s="362">
        <v>2147</v>
      </c>
      <c r="G16" s="362"/>
      <c r="H16" s="362"/>
      <c r="I16" s="362"/>
      <c r="J16" s="362"/>
      <c r="K16" s="362"/>
      <c r="L16" s="362"/>
      <c r="M16" s="362"/>
      <c r="N16" s="362"/>
      <c r="O16" s="362"/>
      <c r="P16" s="362"/>
      <c r="Q16" s="362"/>
    </row>
    <row r="17" spans="1:17" ht="57" customHeight="1" x14ac:dyDescent="0.15">
      <c r="A17" s="71" t="s">
        <v>124</v>
      </c>
      <c r="B17" s="60"/>
      <c r="C17" s="61" t="s">
        <v>134</v>
      </c>
      <c r="D17" s="61" t="s">
        <v>893</v>
      </c>
      <c r="E17" s="125" t="s">
        <v>894</v>
      </c>
      <c r="F17" s="126" t="s">
        <v>125</v>
      </c>
      <c r="G17" s="126" t="s">
        <v>126</v>
      </c>
      <c r="H17" s="126" t="s">
        <v>181</v>
      </c>
      <c r="I17" s="126" t="s">
        <v>301</v>
      </c>
      <c r="J17" s="128" t="s">
        <v>287</v>
      </c>
      <c r="K17" s="127" t="s">
        <v>288</v>
      </c>
      <c r="L17" s="127" t="s">
        <v>289</v>
      </c>
      <c r="M17" s="139" t="s">
        <v>302</v>
      </c>
      <c r="N17" s="127" t="s">
        <v>29</v>
      </c>
      <c r="O17" s="127" t="s">
        <v>303</v>
      </c>
      <c r="P17" s="154" t="s">
        <v>780</v>
      </c>
      <c r="Q17" s="213" t="s">
        <v>723</v>
      </c>
    </row>
    <row r="18" spans="1:17" ht="11.25" customHeight="1" x14ac:dyDescent="0.15">
      <c r="A18" s="71">
        <v>1</v>
      </c>
      <c r="B18" s="60"/>
      <c r="C18" s="29" t="s">
        <v>134</v>
      </c>
      <c r="D18" s="29">
        <v>11111</v>
      </c>
      <c r="E18" s="87" t="s">
        <v>127</v>
      </c>
      <c r="F18" s="29">
        <v>16688</v>
      </c>
      <c r="G18" s="29">
        <v>1495</v>
      </c>
      <c r="H18" s="29">
        <v>0</v>
      </c>
      <c r="I18" s="29">
        <v>0</v>
      </c>
      <c r="J18" s="100" t="s">
        <v>225</v>
      </c>
      <c r="K18" s="101">
        <v>16</v>
      </c>
      <c r="L18" s="103">
        <v>12</v>
      </c>
      <c r="M18" s="98">
        <f>TRUNC(L18/K18,5)</f>
        <v>0.75</v>
      </c>
      <c r="N18" s="29" t="s">
        <v>6</v>
      </c>
      <c r="O18" s="89" t="s">
        <v>55</v>
      </c>
      <c r="P18" s="157" t="s">
        <v>128</v>
      </c>
      <c r="Q18" s="173" t="s">
        <v>55</v>
      </c>
    </row>
    <row r="19" spans="1:17" x14ac:dyDescent="0.15">
      <c r="A19" s="28">
        <v>2</v>
      </c>
      <c r="B19" s="62"/>
      <c r="C19" s="29" t="s">
        <v>134</v>
      </c>
      <c r="D19" s="29">
        <v>11111</v>
      </c>
      <c r="E19" s="87" t="s">
        <v>127</v>
      </c>
      <c r="F19" s="29">
        <v>16688</v>
      </c>
      <c r="G19" s="29">
        <v>1495</v>
      </c>
      <c r="H19" s="29">
        <v>0</v>
      </c>
      <c r="I19" s="29">
        <v>0</v>
      </c>
      <c r="J19" s="100" t="s">
        <v>226</v>
      </c>
      <c r="K19" s="101">
        <v>28</v>
      </c>
      <c r="L19" s="102">
        <v>20</v>
      </c>
      <c r="M19" s="98">
        <f t="shared" ref="M19:M249" si="0">TRUNC(L19/K19,5)</f>
        <v>0.71428000000000003</v>
      </c>
      <c r="N19" s="29" t="s">
        <v>6</v>
      </c>
      <c r="O19" s="89" t="s">
        <v>55</v>
      </c>
      <c r="P19" s="157" t="s">
        <v>128</v>
      </c>
      <c r="Q19" s="173" t="s">
        <v>55</v>
      </c>
    </row>
    <row r="20" spans="1:17" x14ac:dyDescent="0.15">
      <c r="A20" s="28">
        <v>3</v>
      </c>
      <c r="B20" s="62"/>
      <c r="C20" s="29" t="s">
        <v>134</v>
      </c>
      <c r="D20" s="29">
        <v>11111</v>
      </c>
      <c r="E20" s="87" t="s">
        <v>127</v>
      </c>
      <c r="F20" s="29">
        <v>16688</v>
      </c>
      <c r="G20" s="29">
        <v>1495</v>
      </c>
      <c r="H20" s="29">
        <v>0</v>
      </c>
      <c r="I20" s="29">
        <v>0</v>
      </c>
      <c r="J20" s="100" t="s">
        <v>227</v>
      </c>
      <c r="K20" s="101">
        <v>43</v>
      </c>
      <c r="L20" s="104">
        <v>37</v>
      </c>
      <c r="M20" s="98">
        <f t="shared" si="0"/>
        <v>0.86046</v>
      </c>
      <c r="N20" s="29" t="s">
        <v>6</v>
      </c>
      <c r="O20" s="89" t="s">
        <v>55</v>
      </c>
      <c r="P20" s="157" t="s">
        <v>128</v>
      </c>
      <c r="Q20" s="173" t="s">
        <v>55</v>
      </c>
    </row>
    <row r="21" spans="1:17" x14ac:dyDescent="0.15">
      <c r="A21" s="28">
        <v>4</v>
      </c>
      <c r="B21" s="62"/>
      <c r="C21" s="29" t="s">
        <v>134</v>
      </c>
      <c r="D21" s="29">
        <v>11111</v>
      </c>
      <c r="E21" s="87" t="s">
        <v>127</v>
      </c>
      <c r="F21" s="29">
        <v>16688</v>
      </c>
      <c r="G21" s="29">
        <v>1495</v>
      </c>
      <c r="H21" s="29">
        <v>0</v>
      </c>
      <c r="I21" s="29">
        <v>0</v>
      </c>
      <c r="J21" s="100" t="s">
        <v>228</v>
      </c>
      <c r="K21" s="101">
        <f>SUM(K18:K20)</f>
        <v>87</v>
      </c>
      <c r="L21" s="101">
        <f>SUM(L18:L20)</f>
        <v>69</v>
      </c>
      <c r="M21" s="98">
        <f t="shared" si="0"/>
        <v>0.79310000000000003</v>
      </c>
      <c r="N21" s="29" t="s">
        <v>6</v>
      </c>
      <c r="O21" s="89" t="s">
        <v>55</v>
      </c>
      <c r="P21" s="157" t="s">
        <v>128</v>
      </c>
      <c r="Q21" s="173" t="s">
        <v>55</v>
      </c>
    </row>
    <row r="22" spans="1:17" x14ac:dyDescent="0.15">
      <c r="A22" s="28">
        <v>5</v>
      </c>
      <c r="B22" s="62"/>
      <c r="C22" s="29" t="s">
        <v>134</v>
      </c>
      <c r="D22" s="29">
        <v>11111</v>
      </c>
      <c r="E22" s="87" t="s">
        <v>127</v>
      </c>
      <c r="F22" s="29">
        <v>16688</v>
      </c>
      <c r="G22" s="29">
        <v>1495</v>
      </c>
      <c r="H22" s="29">
        <v>0</v>
      </c>
      <c r="I22" s="29">
        <v>0</v>
      </c>
      <c r="J22" s="29" t="s">
        <v>946</v>
      </c>
      <c r="K22" s="101">
        <v>18</v>
      </c>
      <c r="L22" s="101">
        <v>15</v>
      </c>
      <c r="M22" s="98">
        <f>TRUNC(L22/K22,5)</f>
        <v>0.83333000000000002</v>
      </c>
      <c r="N22" s="29" t="s">
        <v>6</v>
      </c>
      <c r="O22" s="89" t="s">
        <v>55</v>
      </c>
      <c r="P22" s="157" t="s">
        <v>128</v>
      </c>
      <c r="Q22" s="173" t="s">
        <v>55</v>
      </c>
    </row>
    <row r="23" spans="1:17" x14ac:dyDescent="0.15">
      <c r="A23" s="28">
        <v>6</v>
      </c>
      <c r="B23" s="62"/>
      <c r="C23" s="29" t="s">
        <v>134</v>
      </c>
      <c r="D23" s="29">
        <v>11111</v>
      </c>
      <c r="E23" s="87" t="s">
        <v>127</v>
      </c>
      <c r="F23" s="29">
        <v>16688</v>
      </c>
      <c r="G23" s="29">
        <v>1495</v>
      </c>
      <c r="H23" s="29">
        <v>0</v>
      </c>
      <c r="I23" s="29">
        <v>0</v>
      </c>
      <c r="J23" s="105" t="s">
        <v>59</v>
      </c>
      <c r="K23" s="101">
        <v>6</v>
      </c>
      <c r="L23" s="101">
        <v>6</v>
      </c>
      <c r="M23" s="98">
        <f t="shared" si="0"/>
        <v>1</v>
      </c>
      <c r="N23" s="29" t="s">
        <v>6</v>
      </c>
      <c r="O23" s="89" t="s">
        <v>55</v>
      </c>
      <c r="P23" s="157" t="s">
        <v>128</v>
      </c>
      <c r="Q23" s="173" t="s">
        <v>55</v>
      </c>
    </row>
    <row r="24" spans="1:17" x14ac:dyDescent="0.15">
      <c r="A24" s="28">
        <v>7</v>
      </c>
      <c r="B24" s="62"/>
      <c r="C24" s="29" t="s">
        <v>134</v>
      </c>
      <c r="D24" s="29">
        <v>11111</v>
      </c>
      <c r="E24" s="87" t="s">
        <v>127</v>
      </c>
      <c r="F24" s="29">
        <v>16688</v>
      </c>
      <c r="G24" s="29">
        <v>1495</v>
      </c>
      <c r="H24" s="29">
        <v>0</v>
      </c>
      <c r="I24" s="29">
        <v>0</v>
      </c>
      <c r="J24" s="105" t="s">
        <v>947</v>
      </c>
      <c r="K24" s="101">
        <v>22</v>
      </c>
      <c r="L24" s="101">
        <v>22</v>
      </c>
      <c r="M24" s="98">
        <f t="shared" si="0"/>
        <v>1</v>
      </c>
      <c r="N24" s="29" t="s">
        <v>6</v>
      </c>
      <c r="O24" s="89" t="s">
        <v>55</v>
      </c>
      <c r="P24" s="157" t="s">
        <v>128</v>
      </c>
      <c r="Q24" s="173" t="s">
        <v>55</v>
      </c>
    </row>
    <row r="25" spans="1:17" x14ac:dyDescent="0.15">
      <c r="A25" s="28">
        <v>8</v>
      </c>
      <c r="B25" s="62"/>
      <c r="C25" s="29" t="s">
        <v>134</v>
      </c>
      <c r="D25" s="29">
        <v>11111</v>
      </c>
      <c r="E25" s="87" t="s">
        <v>127</v>
      </c>
      <c r="F25" s="29">
        <v>16688</v>
      </c>
      <c r="G25" s="29">
        <v>1495</v>
      </c>
      <c r="H25" s="29">
        <v>0</v>
      </c>
      <c r="I25" s="29">
        <v>0</v>
      </c>
      <c r="J25" s="105" t="s">
        <v>948</v>
      </c>
      <c r="K25" s="101">
        <v>111</v>
      </c>
      <c r="L25" s="101">
        <v>90</v>
      </c>
      <c r="M25" s="98">
        <f t="shared" si="0"/>
        <v>0.81081000000000003</v>
      </c>
      <c r="N25" s="29" t="s">
        <v>6</v>
      </c>
      <c r="O25" s="89" t="s">
        <v>55</v>
      </c>
      <c r="P25" s="157" t="s">
        <v>128</v>
      </c>
      <c r="Q25" s="173" t="s">
        <v>55</v>
      </c>
    </row>
    <row r="26" spans="1:17" s="6" customFormat="1" ht="14" x14ac:dyDescent="0.15">
      <c r="A26" s="28">
        <v>9</v>
      </c>
      <c r="B26" s="62"/>
      <c r="C26" s="29" t="s">
        <v>134</v>
      </c>
      <c r="D26" s="29">
        <v>11111</v>
      </c>
      <c r="E26" s="87" t="s">
        <v>127</v>
      </c>
      <c r="F26" s="29">
        <v>16688</v>
      </c>
      <c r="G26" s="29">
        <v>1495</v>
      </c>
      <c r="H26" s="29">
        <v>0</v>
      </c>
      <c r="I26" s="29">
        <v>0</v>
      </c>
      <c r="J26" s="29" t="s">
        <v>949</v>
      </c>
      <c r="K26" s="101">
        <f>SUM(K22:K25)</f>
        <v>157</v>
      </c>
      <c r="L26" s="101">
        <f>SUM(L22:L25)</f>
        <v>133</v>
      </c>
      <c r="M26" s="98">
        <f t="shared" si="0"/>
        <v>0.84713000000000005</v>
      </c>
      <c r="N26" s="88" t="s">
        <v>6</v>
      </c>
      <c r="O26" s="89" t="s">
        <v>55</v>
      </c>
      <c r="P26" s="157" t="s">
        <v>128</v>
      </c>
      <c r="Q26" s="173" t="s">
        <v>55</v>
      </c>
    </row>
    <row r="27" spans="1:17" ht="14" x14ac:dyDescent="0.15">
      <c r="A27" s="28">
        <v>10</v>
      </c>
      <c r="B27" s="62"/>
      <c r="C27" s="29" t="s">
        <v>134</v>
      </c>
      <c r="D27" s="29">
        <v>11111</v>
      </c>
      <c r="E27" s="87" t="s">
        <v>127</v>
      </c>
      <c r="F27" s="29">
        <v>16688</v>
      </c>
      <c r="G27" s="29">
        <v>1495</v>
      </c>
      <c r="H27" s="29">
        <v>0</v>
      </c>
      <c r="I27" s="29">
        <v>0</v>
      </c>
      <c r="J27" s="29" t="s">
        <v>111</v>
      </c>
      <c r="K27" s="101">
        <v>4056</v>
      </c>
      <c r="L27" s="101">
        <v>3251</v>
      </c>
      <c r="M27" s="98">
        <f t="shared" si="0"/>
        <v>0.80152000000000001</v>
      </c>
      <c r="N27" s="88" t="s">
        <v>6</v>
      </c>
      <c r="O27" s="89" t="s">
        <v>55</v>
      </c>
      <c r="P27" s="157" t="s">
        <v>128</v>
      </c>
      <c r="Q27" s="173" t="s">
        <v>55</v>
      </c>
    </row>
    <row r="28" spans="1:17" ht="14" x14ac:dyDescent="0.15">
      <c r="A28" s="28">
        <v>11</v>
      </c>
      <c r="B28" s="62"/>
      <c r="C28" s="138" t="s">
        <v>134</v>
      </c>
      <c r="D28" s="146">
        <v>11111</v>
      </c>
      <c r="E28" s="147" t="s">
        <v>127</v>
      </c>
      <c r="F28" s="138">
        <v>16688</v>
      </c>
      <c r="G28" s="138">
        <v>1495</v>
      </c>
      <c r="H28" s="138">
        <v>0</v>
      </c>
      <c r="I28" s="138">
        <v>0</v>
      </c>
      <c r="J28" s="138" t="s">
        <v>343</v>
      </c>
      <c r="K28" s="148">
        <v>4021</v>
      </c>
      <c r="L28" s="148">
        <v>654</v>
      </c>
      <c r="M28" s="136">
        <f t="shared" si="0"/>
        <v>0.16264000000000001</v>
      </c>
      <c r="N28" s="149" t="s">
        <v>6</v>
      </c>
      <c r="O28" s="150" t="s">
        <v>55</v>
      </c>
      <c r="P28" s="158" t="s">
        <v>128</v>
      </c>
      <c r="Q28" s="173" t="s">
        <v>55</v>
      </c>
    </row>
    <row r="29" spans="1:17" ht="14" x14ac:dyDescent="0.15">
      <c r="A29" s="28">
        <v>12</v>
      </c>
      <c r="B29" s="62"/>
      <c r="C29" s="29" t="s">
        <v>134</v>
      </c>
      <c r="D29" s="29">
        <v>11111</v>
      </c>
      <c r="E29" s="87" t="s">
        <v>127</v>
      </c>
      <c r="F29" s="29">
        <v>16688</v>
      </c>
      <c r="G29" s="29">
        <v>1495</v>
      </c>
      <c r="H29" s="29">
        <v>0</v>
      </c>
      <c r="I29" s="29">
        <v>0</v>
      </c>
      <c r="J29" s="29" t="s">
        <v>950</v>
      </c>
      <c r="K29" s="29">
        <v>1006</v>
      </c>
      <c r="L29" s="101">
        <v>825</v>
      </c>
      <c r="M29" s="98">
        <f>TRUNC(L29/K29,5)</f>
        <v>0.82006999999999997</v>
      </c>
      <c r="N29" s="88" t="s">
        <v>6</v>
      </c>
      <c r="O29" s="89" t="s">
        <v>55</v>
      </c>
      <c r="P29" s="157" t="s">
        <v>128</v>
      </c>
      <c r="Q29" s="173" t="s">
        <v>55</v>
      </c>
    </row>
    <row r="30" spans="1:17" ht="14" x14ac:dyDescent="0.15">
      <c r="A30" s="28">
        <v>13</v>
      </c>
      <c r="B30" s="62"/>
      <c r="C30" s="138" t="s">
        <v>134</v>
      </c>
      <c r="D30" s="146">
        <v>11111</v>
      </c>
      <c r="E30" s="147" t="s">
        <v>127</v>
      </c>
      <c r="F30" s="138">
        <v>16688</v>
      </c>
      <c r="G30" s="138">
        <v>1495</v>
      </c>
      <c r="H30" s="138">
        <v>0</v>
      </c>
      <c r="I30" s="138">
        <v>0</v>
      </c>
      <c r="J30" s="164" t="s">
        <v>790</v>
      </c>
      <c r="K30" s="148">
        <v>430</v>
      </c>
      <c r="L30" s="148">
        <v>327</v>
      </c>
      <c r="M30" s="136">
        <f t="shared" si="0"/>
        <v>0.76046000000000002</v>
      </c>
      <c r="N30" s="149" t="s">
        <v>6</v>
      </c>
      <c r="O30" s="150" t="s">
        <v>55</v>
      </c>
      <c r="P30" s="158" t="s">
        <v>128</v>
      </c>
      <c r="Q30" s="173" t="s">
        <v>55</v>
      </c>
    </row>
    <row r="31" spans="1:17" ht="14" x14ac:dyDescent="0.15">
      <c r="A31" s="28">
        <v>14</v>
      </c>
      <c r="B31" s="62"/>
      <c r="C31" s="138" t="s">
        <v>134</v>
      </c>
      <c r="D31" s="146">
        <v>11111</v>
      </c>
      <c r="E31" s="147" t="s">
        <v>127</v>
      </c>
      <c r="F31" s="138">
        <v>16688</v>
      </c>
      <c r="G31" s="138">
        <v>1495</v>
      </c>
      <c r="H31" s="138">
        <v>0</v>
      </c>
      <c r="I31" s="138">
        <v>0</v>
      </c>
      <c r="J31" s="164" t="s">
        <v>791</v>
      </c>
      <c r="K31" s="148">
        <v>0</v>
      </c>
      <c r="L31" s="148">
        <v>0</v>
      </c>
      <c r="M31" s="148">
        <v>0</v>
      </c>
      <c r="N31" s="149" t="s">
        <v>6</v>
      </c>
      <c r="O31" s="150" t="s">
        <v>55</v>
      </c>
      <c r="P31" s="158" t="s">
        <v>128</v>
      </c>
      <c r="Q31" s="173" t="s">
        <v>55</v>
      </c>
    </row>
    <row r="32" spans="1:17" ht="14" x14ac:dyDescent="0.15">
      <c r="A32" s="28">
        <v>15</v>
      </c>
      <c r="B32" s="62"/>
      <c r="C32" s="138" t="s">
        <v>134</v>
      </c>
      <c r="D32" s="146">
        <v>11111</v>
      </c>
      <c r="E32" s="147" t="s">
        <v>127</v>
      </c>
      <c r="F32" s="138">
        <v>16688</v>
      </c>
      <c r="G32" s="138">
        <v>1495</v>
      </c>
      <c r="H32" s="138">
        <v>0</v>
      </c>
      <c r="I32" s="138">
        <v>0</v>
      </c>
      <c r="J32" s="164" t="s">
        <v>792</v>
      </c>
      <c r="K32" s="148">
        <f>SUM(K30:K31)</f>
        <v>430</v>
      </c>
      <c r="L32" s="148">
        <f>SUM(L30:L31)</f>
        <v>327</v>
      </c>
      <c r="M32" s="136">
        <f>TRUNC(L32/K32,5)</f>
        <v>0.76046000000000002</v>
      </c>
      <c r="N32" s="149" t="s">
        <v>6</v>
      </c>
      <c r="O32" s="150" t="s">
        <v>55</v>
      </c>
      <c r="P32" s="158" t="s">
        <v>128</v>
      </c>
      <c r="Q32" s="173" t="s">
        <v>55</v>
      </c>
    </row>
    <row r="33" spans="1:26" ht="14" x14ac:dyDescent="0.15">
      <c r="A33" s="28">
        <v>16</v>
      </c>
      <c r="B33" s="62"/>
      <c r="C33" s="138" t="s">
        <v>134</v>
      </c>
      <c r="D33" s="146">
        <v>11111</v>
      </c>
      <c r="E33" s="147" t="s">
        <v>127</v>
      </c>
      <c r="F33" s="138">
        <v>16688</v>
      </c>
      <c r="G33" s="138">
        <v>1495</v>
      </c>
      <c r="H33" s="138">
        <v>0</v>
      </c>
      <c r="I33" s="138">
        <v>0</v>
      </c>
      <c r="J33" s="164" t="s">
        <v>793</v>
      </c>
      <c r="K33" s="148">
        <v>185</v>
      </c>
      <c r="L33" s="148">
        <v>166</v>
      </c>
      <c r="M33" s="136">
        <f t="shared" si="0"/>
        <v>0.89729000000000003</v>
      </c>
      <c r="N33" s="149" t="s">
        <v>6</v>
      </c>
      <c r="O33" s="150" t="s">
        <v>55</v>
      </c>
      <c r="P33" s="158" t="s">
        <v>128</v>
      </c>
      <c r="Q33" s="173" t="s">
        <v>55</v>
      </c>
    </row>
    <row r="34" spans="1:26" ht="14" x14ac:dyDescent="0.15">
      <c r="A34" s="28">
        <v>17</v>
      </c>
      <c r="B34" s="62"/>
      <c r="C34" s="138" t="s">
        <v>134</v>
      </c>
      <c r="D34" s="146">
        <v>11111</v>
      </c>
      <c r="E34" s="147" t="s">
        <v>127</v>
      </c>
      <c r="F34" s="138">
        <v>16688</v>
      </c>
      <c r="G34" s="138">
        <v>1495</v>
      </c>
      <c r="H34" s="138">
        <v>0</v>
      </c>
      <c r="I34" s="138">
        <v>0</v>
      </c>
      <c r="J34" s="164" t="s">
        <v>794</v>
      </c>
      <c r="K34" s="148">
        <v>0</v>
      </c>
      <c r="L34" s="148">
        <v>0</v>
      </c>
      <c r="M34" s="148">
        <v>0</v>
      </c>
      <c r="N34" s="149" t="s">
        <v>6</v>
      </c>
      <c r="O34" s="150" t="s">
        <v>55</v>
      </c>
      <c r="P34" s="158" t="s">
        <v>128</v>
      </c>
      <c r="Q34" s="173" t="s">
        <v>55</v>
      </c>
    </row>
    <row r="35" spans="1:26" ht="14" x14ac:dyDescent="0.15">
      <c r="A35" s="28">
        <v>18</v>
      </c>
      <c r="B35" s="62"/>
      <c r="C35" s="138" t="s">
        <v>134</v>
      </c>
      <c r="D35" s="146">
        <v>11111</v>
      </c>
      <c r="E35" s="147" t="s">
        <v>127</v>
      </c>
      <c r="F35" s="138">
        <v>16688</v>
      </c>
      <c r="G35" s="138">
        <v>1495</v>
      </c>
      <c r="H35" s="138">
        <v>0</v>
      </c>
      <c r="I35" s="138">
        <v>0</v>
      </c>
      <c r="J35" s="164" t="s">
        <v>795</v>
      </c>
      <c r="K35" s="148">
        <f>SUM(K33:K34)</f>
        <v>185</v>
      </c>
      <c r="L35" s="148">
        <f>SUM(L33:L34)</f>
        <v>166</v>
      </c>
      <c r="M35" s="136">
        <f t="shared" si="0"/>
        <v>0.89729000000000003</v>
      </c>
      <c r="N35" s="149" t="s">
        <v>6</v>
      </c>
      <c r="O35" s="150" t="s">
        <v>55</v>
      </c>
      <c r="P35" s="158" t="s">
        <v>128</v>
      </c>
      <c r="Q35" s="173" t="s">
        <v>55</v>
      </c>
    </row>
    <row r="36" spans="1:26" ht="14" x14ac:dyDescent="0.15">
      <c r="A36" s="28">
        <v>19</v>
      </c>
      <c r="B36" s="62"/>
      <c r="C36" s="138" t="s">
        <v>134</v>
      </c>
      <c r="D36" s="146">
        <v>11111</v>
      </c>
      <c r="E36" s="147" t="s">
        <v>127</v>
      </c>
      <c r="F36" s="138">
        <v>16688</v>
      </c>
      <c r="G36" s="138">
        <v>1495</v>
      </c>
      <c r="H36" s="138">
        <v>0</v>
      </c>
      <c r="I36" s="138">
        <v>0</v>
      </c>
      <c r="J36" s="164" t="s">
        <v>796</v>
      </c>
      <c r="K36" s="148">
        <v>49</v>
      </c>
      <c r="L36" s="148">
        <v>42</v>
      </c>
      <c r="M36" s="136">
        <f t="shared" si="0"/>
        <v>0.85714000000000001</v>
      </c>
      <c r="N36" s="149" t="s">
        <v>6</v>
      </c>
      <c r="O36" s="150" t="s">
        <v>55</v>
      </c>
      <c r="P36" s="158" t="s">
        <v>128</v>
      </c>
      <c r="Q36" s="173" t="s">
        <v>55</v>
      </c>
    </row>
    <row r="37" spans="1:26" ht="14" x14ac:dyDescent="0.15">
      <c r="A37" s="28">
        <v>20</v>
      </c>
      <c r="B37" s="62"/>
      <c r="C37" s="138" t="s">
        <v>134</v>
      </c>
      <c r="D37" s="146">
        <v>11111</v>
      </c>
      <c r="E37" s="147" t="s">
        <v>127</v>
      </c>
      <c r="F37" s="138">
        <v>16688</v>
      </c>
      <c r="G37" s="138">
        <v>1495</v>
      </c>
      <c r="H37" s="138">
        <v>0</v>
      </c>
      <c r="I37" s="138">
        <v>0</v>
      </c>
      <c r="J37" s="164" t="s">
        <v>797</v>
      </c>
      <c r="K37" s="148">
        <v>0</v>
      </c>
      <c r="L37" s="148">
        <v>0</v>
      </c>
      <c r="M37" s="148">
        <v>0</v>
      </c>
      <c r="N37" s="149" t="s">
        <v>6</v>
      </c>
      <c r="O37" s="150" t="s">
        <v>55</v>
      </c>
      <c r="P37" s="158" t="s">
        <v>128</v>
      </c>
      <c r="Q37" s="173" t="s">
        <v>55</v>
      </c>
    </row>
    <row r="38" spans="1:26" ht="14" x14ac:dyDescent="0.15">
      <c r="A38" s="28">
        <v>21</v>
      </c>
      <c r="B38" s="62"/>
      <c r="C38" s="138" t="s">
        <v>134</v>
      </c>
      <c r="D38" s="146">
        <v>11111</v>
      </c>
      <c r="E38" s="147" t="s">
        <v>127</v>
      </c>
      <c r="F38" s="138">
        <v>16688</v>
      </c>
      <c r="G38" s="138">
        <v>1495</v>
      </c>
      <c r="H38" s="138">
        <v>0</v>
      </c>
      <c r="I38" s="138">
        <v>0</v>
      </c>
      <c r="J38" s="164" t="s">
        <v>798</v>
      </c>
      <c r="K38" s="148">
        <f>SUM(K36:K37)</f>
        <v>49</v>
      </c>
      <c r="L38" s="148">
        <f>SUM(L36:L37)</f>
        <v>42</v>
      </c>
      <c r="M38" s="136">
        <f t="shared" si="0"/>
        <v>0.85714000000000001</v>
      </c>
      <c r="N38" s="149" t="s">
        <v>6</v>
      </c>
      <c r="O38" s="150" t="s">
        <v>55</v>
      </c>
      <c r="P38" s="158" t="s">
        <v>128</v>
      </c>
      <c r="Q38" s="173" t="s">
        <v>55</v>
      </c>
    </row>
    <row r="39" spans="1:26" ht="14" x14ac:dyDescent="0.15">
      <c r="A39" s="28">
        <v>22</v>
      </c>
      <c r="B39" s="62"/>
      <c r="C39" s="138" t="s">
        <v>134</v>
      </c>
      <c r="D39" s="146">
        <v>11111</v>
      </c>
      <c r="E39" s="147" t="s">
        <v>127</v>
      </c>
      <c r="F39" s="138">
        <v>16688</v>
      </c>
      <c r="G39" s="138">
        <v>1495</v>
      </c>
      <c r="H39" s="138">
        <v>0</v>
      </c>
      <c r="I39" s="138">
        <v>0</v>
      </c>
      <c r="J39" s="164" t="s">
        <v>799</v>
      </c>
      <c r="K39" s="148">
        <v>62</v>
      </c>
      <c r="L39" s="148">
        <v>53</v>
      </c>
      <c r="M39" s="136">
        <f t="shared" si="0"/>
        <v>0.85482999999999998</v>
      </c>
      <c r="N39" s="149" t="s">
        <v>6</v>
      </c>
      <c r="O39" s="150" t="s">
        <v>55</v>
      </c>
      <c r="P39" s="158" t="s">
        <v>128</v>
      </c>
      <c r="Q39" s="173" t="s">
        <v>55</v>
      </c>
    </row>
    <row r="40" spans="1:26" ht="14" x14ac:dyDescent="0.15">
      <c r="A40" s="28">
        <v>23</v>
      </c>
      <c r="B40" s="62"/>
      <c r="C40" s="138" t="s">
        <v>134</v>
      </c>
      <c r="D40" s="146">
        <v>11111</v>
      </c>
      <c r="E40" s="147" t="s">
        <v>127</v>
      </c>
      <c r="F40" s="138">
        <v>16688</v>
      </c>
      <c r="G40" s="138">
        <v>1495</v>
      </c>
      <c r="H40" s="138">
        <v>0</v>
      </c>
      <c r="I40" s="138">
        <v>0</v>
      </c>
      <c r="J40" s="164" t="s">
        <v>800</v>
      </c>
      <c r="K40" s="148">
        <v>0</v>
      </c>
      <c r="L40" s="148">
        <v>0</v>
      </c>
      <c r="M40" s="148">
        <v>0</v>
      </c>
      <c r="N40" s="149" t="s">
        <v>6</v>
      </c>
      <c r="O40" s="150" t="s">
        <v>55</v>
      </c>
      <c r="P40" s="158" t="s">
        <v>128</v>
      </c>
      <c r="Q40" s="173" t="s">
        <v>55</v>
      </c>
      <c r="Z40" s="63"/>
    </row>
    <row r="41" spans="1:26" ht="14" x14ac:dyDescent="0.15">
      <c r="A41" s="28">
        <v>24</v>
      </c>
      <c r="B41" s="62"/>
      <c r="C41" s="138" t="s">
        <v>134</v>
      </c>
      <c r="D41" s="146">
        <v>11111</v>
      </c>
      <c r="E41" s="147" t="s">
        <v>127</v>
      </c>
      <c r="F41" s="138">
        <v>16688</v>
      </c>
      <c r="G41" s="138">
        <v>1495</v>
      </c>
      <c r="H41" s="138">
        <v>0</v>
      </c>
      <c r="I41" s="138">
        <v>0</v>
      </c>
      <c r="J41" s="164" t="s">
        <v>801</v>
      </c>
      <c r="K41" s="148">
        <f>SUM(K39:K40)</f>
        <v>62</v>
      </c>
      <c r="L41" s="148">
        <f>SUM(L39:L40)</f>
        <v>53</v>
      </c>
      <c r="M41" s="136">
        <f t="shared" si="0"/>
        <v>0.85482999999999998</v>
      </c>
      <c r="N41" s="149" t="s">
        <v>6</v>
      </c>
      <c r="O41" s="150" t="s">
        <v>55</v>
      </c>
      <c r="P41" s="158" t="s">
        <v>128</v>
      </c>
      <c r="Q41" s="173" t="s">
        <v>55</v>
      </c>
    </row>
    <row r="42" spans="1:26" ht="14" x14ac:dyDescent="0.15">
      <c r="A42" s="28">
        <v>25</v>
      </c>
      <c r="B42" s="62"/>
      <c r="C42" s="138" t="s">
        <v>134</v>
      </c>
      <c r="D42" s="146">
        <v>11111</v>
      </c>
      <c r="E42" s="147" t="s">
        <v>127</v>
      </c>
      <c r="F42" s="138">
        <v>16688</v>
      </c>
      <c r="G42" s="138">
        <v>1495</v>
      </c>
      <c r="H42" s="138">
        <v>0</v>
      </c>
      <c r="I42" s="138">
        <v>0</v>
      </c>
      <c r="J42" s="164" t="s">
        <v>802</v>
      </c>
      <c r="K42" s="148">
        <v>47</v>
      </c>
      <c r="L42" s="148">
        <v>40</v>
      </c>
      <c r="M42" s="136">
        <f t="shared" si="0"/>
        <v>0.85106000000000004</v>
      </c>
      <c r="N42" s="149" t="s">
        <v>6</v>
      </c>
      <c r="O42" s="150" t="s">
        <v>55</v>
      </c>
      <c r="P42" s="158" t="s">
        <v>128</v>
      </c>
      <c r="Q42" s="173" t="s">
        <v>55</v>
      </c>
    </row>
    <row r="43" spans="1:26" ht="14" x14ac:dyDescent="0.15">
      <c r="A43" s="28">
        <v>26</v>
      </c>
      <c r="B43" s="62"/>
      <c r="C43" s="138" t="s">
        <v>134</v>
      </c>
      <c r="D43" s="146">
        <v>11111</v>
      </c>
      <c r="E43" s="147" t="s">
        <v>127</v>
      </c>
      <c r="F43" s="138">
        <v>16688</v>
      </c>
      <c r="G43" s="138">
        <v>1495</v>
      </c>
      <c r="H43" s="138">
        <v>0</v>
      </c>
      <c r="I43" s="138">
        <v>0</v>
      </c>
      <c r="J43" s="164" t="s">
        <v>803</v>
      </c>
      <c r="K43" s="148">
        <v>0</v>
      </c>
      <c r="L43" s="148">
        <v>0</v>
      </c>
      <c r="M43" s="148">
        <v>0</v>
      </c>
      <c r="N43" s="149" t="s">
        <v>6</v>
      </c>
      <c r="O43" s="150" t="s">
        <v>55</v>
      </c>
      <c r="P43" s="158" t="s">
        <v>128</v>
      </c>
      <c r="Q43" s="173" t="s">
        <v>55</v>
      </c>
    </row>
    <row r="44" spans="1:26" ht="14" x14ac:dyDescent="0.15">
      <c r="A44" s="28">
        <v>27</v>
      </c>
      <c r="B44" s="62"/>
      <c r="C44" s="138" t="s">
        <v>134</v>
      </c>
      <c r="D44" s="146">
        <v>11111</v>
      </c>
      <c r="E44" s="147" t="s">
        <v>127</v>
      </c>
      <c r="F44" s="138">
        <v>16688</v>
      </c>
      <c r="G44" s="138">
        <v>1495</v>
      </c>
      <c r="H44" s="138">
        <v>0</v>
      </c>
      <c r="I44" s="138">
        <v>0</v>
      </c>
      <c r="J44" s="164" t="s">
        <v>804</v>
      </c>
      <c r="K44" s="148">
        <f>SUM(K42:K43)</f>
        <v>47</v>
      </c>
      <c r="L44" s="148">
        <f>SUM(L42:L43)</f>
        <v>40</v>
      </c>
      <c r="M44" s="136">
        <f t="shared" si="0"/>
        <v>0.85106000000000004</v>
      </c>
      <c r="N44" s="149" t="s">
        <v>6</v>
      </c>
      <c r="O44" s="150" t="s">
        <v>55</v>
      </c>
      <c r="P44" s="158" t="s">
        <v>128</v>
      </c>
      <c r="Q44" s="173" t="s">
        <v>55</v>
      </c>
    </row>
    <row r="45" spans="1:26" ht="14" x14ac:dyDescent="0.15">
      <c r="A45" s="28">
        <v>28</v>
      </c>
      <c r="B45" s="62"/>
      <c r="C45" s="138" t="s">
        <v>134</v>
      </c>
      <c r="D45" s="146">
        <v>11111</v>
      </c>
      <c r="E45" s="147" t="s">
        <v>127</v>
      </c>
      <c r="F45" s="138">
        <v>16688</v>
      </c>
      <c r="G45" s="138">
        <v>1495</v>
      </c>
      <c r="H45" s="138">
        <v>0</v>
      </c>
      <c r="I45" s="138">
        <v>0</v>
      </c>
      <c r="J45" s="164" t="s">
        <v>959</v>
      </c>
      <c r="K45" s="148">
        <v>87</v>
      </c>
      <c r="L45" s="148">
        <v>74</v>
      </c>
      <c r="M45" s="136">
        <f t="shared" si="0"/>
        <v>0.85057000000000005</v>
      </c>
      <c r="N45" s="149" t="s">
        <v>6</v>
      </c>
      <c r="O45" s="150" t="s">
        <v>55</v>
      </c>
      <c r="P45" s="158" t="s">
        <v>128</v>
      </c>
      <c r="Q45" s="173" t="s">
        <v>55</v>
      </c>
    </row>
    <row r="46" spans="1:26" ht="14" x14ac:dyDescent="0.15">
      <c r="A46" s="28">
        <v>29</v>
      </c>
      <c r="B46" s="62"/>
      <c r="C46" s="138" t="s">
        <v>134</v>
      </c>
      <c r="D46" s="146">
        <v>11111</v>
      </c>
      <c r="E46" s="147" t="s">
        <v>127</v>
      </c>
      <c r="F46" s="138">
        <v>16688</v>
      </c>
      <c r="G46" s="138">
        <v>1495</v>
      </c>
      <c r="H46" s="138">
        <v>0</v>
      </c>
      <c r="I46" s="138">
        <v>0</v>
      </c>
      <c r="J46" s="164" t="s">
        <v>805</v>
      </c>
      <c r="K46" s="148">
        <v>0</v>
      </c>
      <c r="L46" s="148">
        <v>0</v>
      </c>
      <c r="M46" s="148">
        <v>0</v>
      </c>
      <c r="N46" s="149" t="s">
        <v>6</v>
      </c>
      <c r="O46" s="150" t="s">
        <v>55</v>
      </c>
      <c r="P46" s="158" t="s">
        <v>128</v>
      </c>
      <c r="Q46" s="173" t="s">
        <v>55</v>
      </c>
    </row>
    <row r="47" spans="1:26" ht="14" x14ac:dyDescent="0.15">
      <c r="A47" s="28">
        <v>30</v>
      </c>
      <c r="B47" s="62"/>
      <c r="C47" s="138" t="s">
        <v>134</v>
      </c>
      <c r="D47" s="146">
        <v>11111</v>
      </c>
      <c r="E47" s="147" t="s">
        <v>127</v>
      </c>
      <c r="F47" s="138">
        <v>16688</v>
      </c>
      <c r="G47" s="138">
        <v>1495</v>
      </c>
      <c r="H47" s="138">
        <v>0</v>
      </c>
      <c r="I47" s="138">
        <v>0</v>
      </c>
      <c r="J47" s="164" t="s">
        <v>806</v>
      </c>
      <c r="K47" s="148">
        <f>SUM(K45:K46)</f>
        <v>87</v>
      </c>
      <c r="L47" s="148">
        <f>SUM(L45:L46)</f>
        <v>74</v>
      </c>
      <c r="M47" s="136">
        <f t="shared" si="0"/>
        <v>0.85057000000000005</v>
      </c>
      <c r="N47" s="149" t="s">
        <v>6</v>
      </c>
      <c r="O47" s="150" t="s">
        <v>55</v>
      </c>
      <c r="P47" s="158" t="s">
        <v>128</v>
      </c>
      <c r="Q47" s="173" t="s">
        <v>55</v>
      </c>
    </row>
    <row r="48" spans="1:26" ht="14" x14ac:dyDescent="0.15">
      <c r="A48" s="28">
        <v>31</v>
      </c>
      <c r="B48" s="62"/>
      <c r="C48" s="138" t="s">
        <v>134</v>
      </c>
      <c r="D48" s="146">
        <v>11111</v>
      </c>
      <c r="E48" s="147" t="s">
        <v>127</v>
      </c>
      <c r="F48" s="138">
        <v>16688</v>
      </c>
      <c r="G48" s="138">
        <v>1495</v>
      </c>
      <c r="H48" s="138">
        <v>0</v>
      </c>
      <c r="I48" s="138">
        <v>0</v>
      </c>
      <c r="J48" s="164" t="s">
        <v>807</v>
      </c>
      <c r="K48" s="148">
        <v>78</v>
      </c>
      <c r="L48" s="148">
        <v>68</v>
      </c>
      <c r="M48" s="136">
        <f t="shared" si="0"/>
        <v>0.87178999999999995</v>
      </c>
      <c r="N48" s="149" t="s">
        <v>6</v>
      </c>
      <c r="O48" s="150" t="s">
        <v>55</v>
      </c>
      <c r="P48" s="158" t="s">
        <v>128</v>
      </c>
      <c r="Q48" s="173" t="s">
        <v>55</v>
      </c>
    </row>
    <row r="49" spans="1:17" ht="14" x14ac:dyDescent="0.15">
      <c r="A49" s="28">
        <v>32</v>
      </c>
      <c r="B49" s="62"/>
      <c r="C49" s="138" t="s">
        <v>134</v>
      </c>
      <c r="D49" s="146">
        <v>11111</v>
      </c>
      <c r="E49" s="147" t="s">
        <v>127</v>
      </c>
      <c r="F49" s="138">
        <v>16688</v>
      </c>
      <c r="G49" s="138">
        <v>1495</v>
      </c>
      <c r="H49" s="138">
        <v>0</v>
      </c>
      <c r="I49" s="138">
        <v>0</v>
      </c>
      <c r="J49" s="164" t="s">
        <v>808</v>
      </c>
      <c r="K49" s="148">
        <v>0</v>
      </c>
      <c r="L49" s="148">
        <v>0</v>
      </c>
      <c r="M49" s="148">
        <v>0</v>
      </c>
      <c r="N49" s="149" t="s">
        <v>6</v>
      </c>
      <c r="O49" s="150" t="s">
        <v>55</v>
      </c>
      <c r="P49" s="158" t="s">
        <v>128</v>
      </c>
      <c r="Q49" s="173" t="s">
        <v>55</v>
      </c>
    </row>
    <row r="50" spans="1:17" ht="14" x14ac:dyDescent="0.15">
      <c r="A50" s="28">
        <v>33</v>
      </c>
      <c r="B50" s="62"/>
      <c r="C50" s="138" t="s">
        <v>134</v>
      </c>
      <c r="D50" s="146">
        <v>11111</v>
      </c>
      <c r="E50" s="147" t="s">
        <v>127</v>
      </c>
      <c r="F50" s="138">
        <v>16688</v>
      </c>
      <c r="G50" s="138">
        <v>1495</v>
      </c>
      <c r="H50" s="138">
        <v>0</v>
      </c>
      <c r="I50" s="138">
        <v>0</v>
      </c>
      <c r="J50" s="164" t="s">
        <v>809</v>
      </c>
      <c r="K50" s="148">
        <f>SUM(K48:K49)</f>
        <v>78</v>
      </c>
      <c r="L50" s="148">
        <f>SUM(L48:L49)</f>
        <v>68</v>
      </c>
      <c r="M50" s="136">
        <f t="shared" si="0"/>
        <v>0.87178999999999995</v>
      </c>
      <c r="N50" s="149" t="s">
        <v>6</v>
      </c>
      <c r="O50" s="150" t="s">
        <v>55</v>
      </c>
      <c r="P50" s="158" t="s">
        <v>128</v>
      </c>
      <c r="Q50" s="173" t="s">
        <v>55</v>
      </c>
    </row>
    <row r="51" spans="1:17" ht="14" x14ac:dyDescent="0.15">
      <c r="A51" s="28">
        <v>34</v>
      </c>
      <c r="B51" s="62"/>
      <c r="C51" s="138" t="s">
        <v>134</v>
      </c>
      <c r="D51" s="146">
        <v>11111</v>
      </c>
      <c r="E51" s="147" t="s">
        <v>127</v>
      </c>
      <c r="F51" s="138">
        <v>16688</v>
      </c>
      <c r="G51" s="138">
        <v>1495</v>
      </c>
      <c r="H51" s="138">
        <v>0</v>
      </c>
      <c r="I51" s="138">
        <v>0</v>
      </c>
      <c r="J51" s="164" t="s">
        <v>810</v>
      </c>
      <c r="K51" s="148">
        <v>23</v>
      </c>
      <c r="L51" s="148">
        <v>18</v>
      </c>
      <c r="M51" s="136">
        <f t="shared" si="0"/>
        <v>0.78259999999999996</v>
      </c>
      <c r="N51" s="149" t="s">
        <v>6</v>
      </c>
      <c r="O51" s="150" t="s">
        <v>55</v>
      </c>
      <c r="P51" s="158" t="s">
        <v>128</v>
      </c>
      <c r="Q51" s="173" t="s">
        <v>55</v>
      </c>
    </row>
    <row r="52" spans="1:17" ht="14" x14ac:dyDescent="0.15">
      <c r="A52" s="28">
        <v>35</v>
      </c>
      <c r="B52" s="62"/>
      <c r="C52" s="138" t="s">
        <v>134</v>
      </c>
      <c r="D52" s="146">
        <v>11111</v>
      </c>
      <c r="E52" s="147" t="s">
        <v>127</v>
      </c>
      <c r="F52" s="138">
        <v>16688</v>
      </c>
      <c r="G52" s="138">
        <v>1495</v>
      </c>
      <c r="H52" s="138">
        <v>0</v>
      </c>
      <c r="I52" s="138">
        <v>0</v>
      </c>
      <c r="J52" s="164" t="s">
        <v>811</v>
      </c>
      <c r="K52" s="148">
        <v>45</v>
      </c>
      <c r="L52" s="148">
        <v>37</v>
      </c>
      <c r="M52" s="136">
        <f t="shared" si="0"/>
        <v>0.82221999999999995</v>
      </c>
      <c r="N52" s="149" t="s">
        <v>6</v>
      </c>
      <c r="O52" s="150" t="s">
        <v>55</v>
      </c>
      <c r="P52" s="158" t="s">
        <v>128</v>
      </c>
      <c r="Q52" s="173" t="s">
        <v>55</v>
      </c>
    </row>
    <row r="53" spans="1:17" ht="14" x14ac:dyDescent="0.15">
      <c r="A53" s="28">
        <v>36</v>
      </c>
      <c r="B53" s="62"/>
      <c r="C53" s="138" t="s">
        <v>134</v>
      </c>
      <c r="D53" s="146">
        <v>11111</v>
      </c>
      <c r="E53" s="147" t="s">
        <v>127</v>
      </c>
      <c r="F53" s="138">
        <v>16688</v>
      </c>
      <c r="G53" s="138">
        <v>1495</v>
      </c>
      <c r="H53" s="138">
        <v>0</v>
      </c>
      <c r="I53" s="138">
        <v>0</v>
      </c>
      <c r="J53" s="164" t="s">
        <v>812</v>
      </c>
      <c r="K53" s="148">
        <f>SUM(K32,K35,K38,K41,K44,K47,K50,K51,K52)</f>
        <v>1006</v>
      </c>
      <c r="L53" s="148">
        <f>SUM(L32,L35,L38,L41,L44,L47,L50,L51,L52)</f>
        <v>825</v>
      </c>
      <c r="M53" s="136">
        <f t="shared" si="0"/>
        <v>0.82006999999999997</v>
      </c>
      <c r="N53" s="149" t="s">
        <v>6</v>
      </c>
      <c r="O53" s="150" t="s">
        <v>55</v>
      </c>
      <c r="P53" s="158" t="s">
        <v>128</v>
      </c>
      <c r="Q53" s="173" t="s">
        <v>55</v>
      </c>
    </row>
    <row r="54" spans="1:17" ht="14" x14ac:dyDescent="0.15">
      <c r="A54" s="28">
        <v>37</v>
      </c>
      <c r="B54" s="62"/>
      <c r="C54" s="138" t="s">
        <v>134</v>
      </c>
      <c r="D54" s="146">
        <v>11111</v>
      </c>
      <c r="E54" s="147" t="s">
        <v>127</v>
      </c>
      <c r="F54" s="138">
        <v>16688</v>
      </c>
      <c r="G54" s="138">
        <v>1495</v>
      </c>
      <c r="H54" s="138">
        <v>0</v>
      </c>
      <c r="I54" s="138">
        <v>0</v>
      </c>
      <c r="J54" s="164" t="s">
        <v>813</v>
      </c>
      <c r="K54" s="148">
        <v>42</v>
      </c>
      <c r="L54" s="148">
        <v>38</v>
      </c>
      <c r="M54" s="136">
        <f t="shared" si="0"/>
        <v>0.90476000000000001</v>
      </c>
      <c r="N54" s="149" t="s">
        <v>6</v>
      </c>
      <c r="O54" s="150" t="s">
        <v>55</v>
      </c>
      <c r="P54" s="158" t="s">
        <v>128</v>
      </c>
      <c r="Q54" s="173" t="s">
        <v>55</v>
      </c>
    </row>
    <row r="55" spans="1:17" ht="14" x14ac:dyDescent="0.15">
      <c r="A55" s="28">
        <v>38</v>
      </c>
      <c r="B55" s="62"/>
      <c r="C55" s="138" t="s">
        <v>134</v>
      </c>
      <c r="D55" s="146">
        <v>11111</v>
      </c>
      <c r="E55" s="147" t="s">
        <v>127</v>
      </c>
      <c r="F55" s="138">
        <v>16688</v>
      </c>
      <c r="G55" s="138">
        <v>1495</v>
      </c>
      <c r="H55" s="138">
        <v>0</v>
      </c>
      <c r="I55" s="138">
        <v>0</v>
      </c>
      <c r="J55" s="164" t="s">
        <v>814</v>
      </c>
      <c r="K55" s="148">
        <v>0</v>
      </c>
      <c r="L55" s="148">
        <v>0</v>
      </c>
      <c r="M55" s="148">
        <v>0</v>
      </c>
      <c r="N55" s="149" t="s">
        <v>6</v>
      </c>
      <c r="O55" s="150" t="s">
        <v>55</v>
      </c>
      <c r="P55" s="158" t="s">
        <v>128</v>
      </c>
      <c r="Q55" s="173" t="s">
        <v>55</v>
      </c>
    </row>
    <row r="56" spans="1:17" ht="14" x14ac:dyDescent="0.15">
      <c r="A56" s="28">
        <v>39</v>
      </c>
      <c r="B56" s="62"/>
      <c r="C56" s="138" t="s">
        <v>134</v>
      </c>
      <c r="D56" s="146">
        <v>11111</v>
      </c>
      <c r="E56" s="147" t="s">
        <v>127</v>
      </c>
      <c r="F56" s="138">
        <v>16688</v>
      </c>
      <c r="G56" s="138">
        <v>1495</v>
      </c>
      <c r="H56" s="138">
        <v>0</v>
      </c>
      <c r="I56" s="138">
        <v>0</v>
      </c>
      <c r="J56" s="164" t="s">
        <v>815</v>
      </c>
      <c r="K56" s="148">
        <f>SUM(K54:K55)</f>
        <v>42</v>
      </c>
      <c r="L56" s="148">
        <f>SUM(L54:L55)</f>
        <v>38</v>
      </c>
      <c r="M56" s="136">
        <f t="shared" si="0"/>
        <v>0.90476000000000001</v>
      </c>
      <c r="N56" s="149" t="s">
        <v>6</v>
      </c>
      <c r="O56" s="150" t="s">
        <v>55</v>
      </c>
      <c r="P56" s="158" t="s">
        <v>128</v>
      </c>
      <c r="Q56" s="173" t="s">
        <v>55</v>
      </c>
    </row>
    <row r="57" spans="1:17" ht="14" x14ac:dyDescent="0.15">
      <c r="A57" s="28">
        <v>40</v>
      </c>
      <c r="B57" s="62"/>
      <c r="C57" s="138" t="s">
        <v>134</v>
      </c>
      <c r="D57" s="146">
        <v>11111</v>
      </c>
      <c r="E57" s="147" t="s">
        <v>127</v>
      </c>
      <c r="F57" s="138">
        <v>16688</v>
      </c>
      <c r="G57" s="138">
        <v>1495</v>
      </c>
      <c r="H57" s="138">
        <v>0</v>
      </c>
      <c r="I57" s="138">
        <v>0</v>
      </c>
      <c r="J57" s="164" t="s">
        <v>816</v>
      </c>
      <c r="K57" s="148">
        <v>560</v>
      </c>
      <c r="L57" s="148">
        <v>526</v>
      </c>
      <c r="M57" s="136">
        <f t="shared" si="0"/>
        <v>0.93928</v>
      </c>
      <c r="N57" s="149" t="s">
        <v>6</v>
      </c>
      <c r="O57" s="150" t="s">
        <v>55</v>
      </c>
      <c r="P57" s="158" t="s">
        <v>128</v>
      </c>
      <c r="Q57" s="173" t="s">
        <v>55</v>
      </c>
    </row>
    <row r="58" spans="1:17" ht="14" x14ac:dyDescent="0.15">
      <c r="A58" s="28">
        <v>41</v>
      </c>
      <c r="B58" s="62"/>
      <c r="C58" s="138" t="s">
        <v>134</v>
      </c>
      <c r="D58" s="146">
        <v>11111</v>
      </c>
      <c r="E58" s="147" t="s">
        <v>127</v>
      </c>
      <c r="F58" s="138">
        <v>16688</v>
      </c>
      <c r="G58" s="138">
        <v>1495</v>
      </c>
      <c r="H58" s="138">
        <v>0</v>
      </c>
      <c r="I58" s="138">
        <v>0</v>
      </c>
      <c r="J58" s="164" t="s">
        <v>817</v>
      </c>
      <c r="K58" s="148">
        <v>0</v>
      </c>
      <c r="L58" s="148">
        <v>0</v>
      </c>
      <c r="M58" s="148">
        <v>0</v>
      </c>
      <c r="N58" s="149" t="s">
        <v>6</v>
      </c>
      <c r="O58" s="150" t="s">
        <v>55</v>
      </c>
      <c r="P58" s="158" t="s">
        <v>128</v>
      </c>
      <c r="Q58" s="173" t="s">
        <v>55</v>
      </c>
    </row>
    <row r="59" spans="1:17" ht="14" x14ac:dyDescent="0.15">
      <c r="A59" s="28">
        <v>42</v>
      </c>
      <c r="B59" s="62"/>
      <c r="C59" s="138" t="s">
        <v>134</v>
      </c>
      <c r="D59" s="146">
        <v>11111</v>
      </c>
      <c r="E59" s="147" t="s">
        <v>127</v>
      </c>
      <c r="F59" s="138">
        <v>16688</v>
      </c>
      <c r="G59" s="138">
        <v>1495</v>
      </c>
      <c r="H59" s="138">
        <v>0</v>
      </c>
      <c r="I59" s="138">
        <v>0</v>
      </c>
      <c r="J59" s="164" t="s">
        <v>818</v>
      </c>
      <c r="K59" s="148">
        <f>SUM(K57:K58)</f>
        <v>560</v>
      </c>
      <c r="L59" s="148">
        <f>SUM(L57:L58)</f>
        <v>526</v>
      </c>
      <c r="M59" s="136">
        <f t="shared" si="0"/>
        <v>0.93928</v>
      </c>
      <c r="N59" s="149" t="s">
        <v>6</v>
      </c>
      <c r="O59" s="150" t="s">
        <v>55</v>
      </c>
      <c r="P59" s="158" t="s">
        <v>128</v>
      </c>
      <c r="Q59" s="173" t="s">
        <v>55</v>
      </c>
    </row>
    <row r="60" spans="1:17" ht="14" x14ac:dyDescent="0.15">
      <c r="A60" s="28">
        <v>43</v>
      </c>
      <c r="B60" s="62"/>
      <c r="C60" s="138" t="s">
        <v>134</v>
      </c>
      <c r="D60" s="146">
        <v>11111</v>
      </c>
      <c r="E60" s="147" t="s">
        <v>127</v>
      </c>
      <c r="F60" s="138">
        <v>16688</v>
      </c>
      <c r="G60" s="138">
        <v>1495</v>
      </c>
      <c r="H60" s="138">
        <v>0</v>
      </c>
      <c r="I60" s="138">
        <v>0</v>
      </c>
      <c r="J60" s="164" t="s">
        <v>819</v>
      </c>
      <c r="K60" s="148">
        <v>153</v>
      </c>
      <c r="L60" s="148">
        <v>126</v>
      </c>
      <c r="M60" s="136">
        <f t="shared" si="0"/>
        <v>0.82352000000000003</v>
      </c>
      <c r="N60" s="149" t="s">
        <v>6</v>
      </c>
      <c r="O60" s="150" t="s">
        <v>55</v>
      </c>
      <c r="P60" s="158" t="s">
        <v>128</v>
      </c>
      <c r="Q60" s="173" t="s">
        <v>55</v>
      </c>
    </row>
    <row r="61" spans="1:17" ht="14" x14ac:dyDescent="0.15">
      <c r="A61" s="28">
        <v>44</v>
      </c>
      <c r="B61" s="62"/>
      <c r="C61" s="138" t="s">
        <v>134</v>
      </c>
      <c r="D61" s="146">
        <v>11111</v>
      </c>
      <c r="E61" s="147" t="s">
        <v>127</v>
      </c>
      <c r="F61" s="138">
        <v>16688</v>
      </c>
      <c r="G61" s="138">
        <v>1495</v>
      </c>
      <c r="H61" s="138">
        <v>0</v>
      </c>
      <c r="I61" s="138">
        <v>0</v>
      </c>
      <c r="J61" s="164" t="s">
        <v>820</v>
      </c>
      <c r="K61" s="148">
        <v>251</v>
      </c>
      <c r="L61" s="148">
        <v>135</v>
      </c>
      <c r="M61" s="136">
        <f t="shared" si="0"/>
        <v>0.53783999999999998</v>
      </c>
      <c r="N61" s="149" t="s">
        <v>6</v>
      </c>
      <c r="O61" s="150" t="s">
        <v>55</v>
      </c>
      <c r="P61" s="158" t="s">
        <v>128</v>
      </c>
      <c r="Q61" s="173" t="s">
        <v>55</v>
      </c>
    </row>
    <row r="62" spans="1:17" ht="14" x14ac:dyDescent="0.15">
      <c r="A62" s="28">
        <v>45</v>
      </c>
      <c r="B62" s="62"/>
      <c r="C62" s="138" t="s">
        <v>134</v>
      </c>
      <c r="D62" s="146">
        <v>11111</v>
      </c>
      <c r="E62" s="147" t="s">
        <v>127</v>
      </c>
      <c r="F62" s="138">
        <v>16688</v>
      </c>
      <c r="G62" s="138">
        <v>1495</v>
      </c>
      <c r="H62" s="138">
        <v>0</v>
      </c>
      <c r="I62" s="138">
        <v>0</v>
      </c>
      <c r="J62" s="164" t="s">
        <v>821</v>
      </c>
      <c r="K62" s="148">
        <f>SUM(K56,K59,K60,K61)</f>
        <v>1006</v>
      </c>
      <c r="L62" s="148">
        <f>SUM(L56,L59,L60,L61)</f>
        <v>825</v>
      </c>
      <c r="M62" s="136">
        <f t="shared" si="0"/>
        <v>0.82006999999999997</v>
      </c>
      <c r="N62" s="149" t="s">
        <v>6</v>
      </c>
      <c r="O62" s="150" t="s">
        <v>55</v>
      </c>
      <c r="P62" s="158" t="s">
        <v>128</v>
      </c>
      <c r="Q62" s="173" t="s">
        <v>55</v>
      </c>
    </row>
    <row r="63" spans="1:17" s="6" customFormat="1" ht="14" x14ac:dyDescent="0.15">
      <c r="A63" s="28">
        <v>46</v>
      </c>
      <c r="B63" s="62"/>
      <c r="C63" s="29" t="s">
        <v>134</v>
      </c>
      <c r="D63" s="29">
        <v>11111</v>
      </c>
      <c r="E63" s="87" t="s">
        <v>127</v>
      </c>
      <c r="F63" s="29">
        <v>16688</v>
      </c>
      <c r="G63" s="29">
        <v>1495</v>
      </c>
      <c r="H63" s="29">
        <v>0</v>
      </c>
      <c r="I63" s="29">
        <v>0</v>
      </c>
      <c r="J63" s="29" t="s">
        <v>60</v>
      </c>
      <c r="K63" s="29">
        <v>9406</v>
      </c>
      <c r="L63" s="101">
        <v>2611</v>
      </c>
      <c r="M63" s="98">
        <f t="shared" si="0"/>
        <v>0.27757999999999999</v>
      </c>
      <c r="N63" s="88" t="s">
        <v>6</v>
      </c>
      <c r="O63" s="89" t="s">
        <v>55</v>
      </c>
      <c r="P63" s="157" t="s">
        <v>128</v>
      </c>
      <c r="Q63" s="173" t="s">
        <v>55</v>
      </c>
    </row>
    <row r="64" spans="1:17" ht="14" x14ac:dyDescent="0.15">
      <c r="A64" s="28">
        <v>47</v>
      </c>
      <c r="B64" s="62"/>
      <c r="C64" s="29" t="s">
        <v>134</v>
      </c>
      <c r="D64" s="29">
        <v>11111</v>
      </c>
      <c r="E64" s="87" t="s">
        <v>127</v>
      </c>
      <c r="F64" s="29">
        <v>16688</v>
      </c>
      <c r="G64" s="29">
        <v>1495</v>
      </c>
      <c r="H64" s="29">
        <v>0</v>
      </c>
      <c r="I64" s="29">
        <v>0</v>
      </c>
      <c r="J64" s="29" t="s">
        <v>61</v>
      </c>
      <c r="K64" s="29">
        <v>9406</v>
      </c>
      <c r="L64" s="101">
        <v>1880</v>
      </c>
      <c r="M64" s="98">
        <f t="shared" si="0"/>
        <v>0.19986999999999999</v>
      </c>
      <c r="N64" s="88" t="s">
        <v>6</v>
      </c>
      <c r="O64" s="89" t="s">
        <v>55</v>
      </c>
      <c r="P64" s="157" t="s">
        <v>128</v>
      </c>
      <c r="Q64" s="173" t="s">
        <v>55</v>
      </c>
    </row>
    <row r="65" spans="1:17" ht="14" x14ac:dyDescent="0.15">
      <c r="A65" s="28">
        <v>48</v>
      </c>
      <c r="B65" s="62"/>
      <c r="C65" s="29" t="s">
        <v>134</v>
      </c>
      <c r="D65" s="29">
        <v>11111</v>
      </c>
      <c r="E65" s="87" t="s">
        <v>127</v>
      </c>
      <c r="F65" s="29">
        <v>16688</v>
      </c>
      <c r="G65" s="29">
        <v>1495</v>
      </c>
      <c r="H65" s="29">
        <v>0</v>
      </c>
      <c r="I65" s="29">
        <v>0</v>
      </c>
      <c r="J65" s="29" t="s">
        <v>951</v>
      </c>
      <c r="K65" s="101">
        <v>2210</v>
      </c>
      <c r="L65" s="101">
        <v>800</v>
      </c>
      <c r="M65" s="98">
        <f t="shared" si="0"/>
        <v>0.36198999999999998</v>
      </c>
      <c r="N65" s="88" t="s">
        <v>6</v>
      </c>
      <c r="O65" s="89" t="s">
        <v>55</v>
      </c>
      <c r="P65" s="157" t="s">
        <v>128</v>
      </c>
      <c r="Q65" s="173" t="s">
        <v>55</v>
      </c>
    </row>
    <row r="66" spans="1:17" ht="14" x14ac:dyDescent="0.15">
      <c r="A66" s="28">
        <v>49</v>
      </c>
      <c r="B66" s="62"/>
      <c r="C66" s="29" t="s">
        <v>134</v>
      </c>
      <c r="D66" s="29">
        <v>11111</v>
      </c>
      <c r="E66" s="87" t="s">
        <v>127</v>
      </c>
      <c r="F66" s="29">
        <v>16688</v>
      </c>
      <c r="G66" s="29">
        <v>1495</v>
      </c>
      <c r="H66" s="29">
        <v>0</v>
      </c>
      <c r="I66" s="29">
        <v>0</v>
      </c>
      <c r="J66" s="29" t="s">
        <v>952</v>
      </c>
      <c r="K66" s="101">
        <v>8268</v>
      </c>
      <c r="L66" s="101">
        <v>5072</v>
      </c>
      <c r="M66" s="98">
        <f t="shared" si="0"/>
        <v>0.61343999999999999</v>
      </c>
      <c r="N66" s="88" t="s">
        <v>6</v>
      </c>
      <c r="O66" s="89" t="s">
        <v>55</v>
      </c>
      <c r="P66" s="157" t="s">
        <v>128</v>
      </c>
      <c r="Q66" s="173" t="s">
        <v>55</v>
      </c>
    </row>
    <row r="67" spans="1:17" ht="14" x14ac:dyDescent="0.15">
      <c r="A67" s="28">
        <v>50</v>
      </c>
      <c r="B67" s="62"/>
      <c r="C67" s="29" t="s">
        <v>134</v>
      </c>
      <c r="D67" s="29">
        <v>11111</v>
      </c>
      <c r="E67" s="87" t="s">
        <v>127</v>
      </c>
      <c r="F67" s="29">
        <v>16688</v>
      </c>
      <c r="G67" s="29">
        <v>1495</v>
      </c>
      <c r="H67" s="29">
        <v>0</v>
      </c>
      <c r="I67" s="29">
        <v>0</v>
      </c>
      <c r="J67" s="29" t="s">
        <v>953</v>
      </c>
      <c r="K67" s="101">
        <f>SUM(K65:K66)</f>
        <v>10478</v>
      </c>
      <c r="L67" s="101">
        <f>SUM(L65:L66)</f>
        <v>5872</v>
      </c>
      <c r="M67" s="98">
        <f>TRUNC(L67/K67,5)</f>
        <v>0.56040999999999996</v>
      </c>
      <c r="N67" s="88" t="s">
        <v>6</v>
      </c>
      <c r="O67" s="89" t="s">
        <v>55</v>
      </c>
      <c r="P67" s="157" t="s">
        <v>128</v>
      </c>
      <c r="Q67" s="173" t="s">
        <v>55</v>
      </c>
    </row>
    <row r="68" spans="1:17" ht="14" x14ac:dyDescent="0.15">
      <c r="A68" s="28">
        <v>51</v>
      </c>
      <c r="B68" s="62"/>
      <c r="C68" s="29" t="s">
        <v>134</v>
      </c>
      <c r="D68" s="29">
        <v>11111</v>
      </c>
      <c r="E68" s="87" t="s">
        <v>127</v>
      </c>
      <c r="F68" s="29">
        <v>16688</v>
      </c>
      <c r="G68" s="29">
        <v>1495</v>
      </c>
      <c r="H68" s="29">
        <v>0</v>
      </c>
      <c r="I68" s="29">
        <v>0</v>
      </c>
      <c r="J68" s="29" t="s">
        <v>140</v>
      </c>
      <c r="K68" s="101">
        <v>509</v>
      </c>
      <c r="L68" s="101">
        <v>407</v>
      </c>
      <c r="M68" s="98">
        <f t="shared" si="0"/>
        <v>0.79959999999999998</v>
      </c>
      <c r="N68" s="88" t="s">
        <v>6</v>
      </c>
      <c r="O68" s="89" t="s">
        <v>55</v>
      </c>
      <c r="P68" s="157" t="s">
        <v>128</v>
      </c>
      <c r="Q68" s="173" t="s">
        <v>55</v>
      </c>
    </row>
    <row r="69" spans="1:17" ht="14" x14ac:dyDescent="0.15">
      <c r="A69" s="28">
        <v>52</v>
      </c>
      <c r="B69" s="62"/>
      <c r="C69" s="29" t="s">
        <v>134</v>
      </c>
      <c r="D69" s="29">
        <v>11111</v>
      </c>
      <c r="E69" s="87" t="s">
        <v>127</v>
      </c>
      <c r="F69" s="29">
        <v>16688</v>
      </c>
      <c r="G69" s="29">
        <v>1495</v>
      </c>
      <c r="H69" s="29">
        <v>0</v>
      </c>
      <c r="I69" s="29">
        <v>0</v>
      </c>
      <c r="J69" s="29" t="s">
        <v>64</v>
      </c>
      <c r="K69" s="101">
        <v>509</v>
      </c>
      <c r="L69" s="101">
        <v>475</v>
      </c>
      <c r="M69" s="98">
        <f t="shared" si="0"/>
        <v>0.93320000000000003</v>
      </c>
      <c r="N69" s="88" t="s">
        <v>6</v>
      </c>
      <c r="O69" s="89" t="s">
        <v>55</v>
      </c>
      <c r="P69" s="157" t="s">
        <v>128</v>
      </c>
      <c r="Q69" s="173" t="s">
        <v>55</v>
      </c>
    </row>
    <row r="70" spans="1:17" ht="14" x14ac:dyDescent="0.15">
      <c r="A70" s="28">
        <v>53</v>
      </c>
      <c r="B70" s="62"/>
      <c r="C70" s="29" t="s">
        <v>134</v>
      </c>
      <c r="D70" s="29">
        <v>11111</v>
      </c>
      <c r="E70" s="87" t="s">
        <v>127</v>
      </c>
      <c r="F70" s="29">
        <v>16688</v>
      </c>
      <c r="G70" s="29">
        <v>1495</v>
      </c>
      <c r="H70" s="29">
        <v>0</v>
      </c>
      <c r="I70" s="29">
        <v>0</v>
      </c>
      <c r="J70" s="29" t="s">
        <v>66</v>
      </c>
      <c r="K70" s="101">
        <v>509</v>
      </c>
      <c r="L70" s="101">
        <v>475</v>
      </c>
      <c r="M70" s="98">
        <f t="shared" si="0"/>
        <v>0.93320000000000003</v>
      </c>
      <c r="N70" s="88" t="s">
        <v>6</v>
      </c>
      <c r="O70" s="89" t="s">
        <v>55</v>
      </c>
      <c r="P70" s="157" t="s">
        <v>128</v>
      </c>
      <c r="Q70" s="173" t="s">
        <v>55</v>
      </c>
    </row>
    <row r="71" spans="1:17" ht="14" x14ac:dyDescent="0.15">
      <c r="A71" s="28">
        <v>54</v>
      </c>
      <c r="B71" s="62"/>
      <c r="C71" s="29" t="s">
        <v>134</v>
      </c>
      <c r="D71" s="29">
        <v>11111</v>
      </c>
      <c r="E71" s="87" t="s">
        <v>127</v>
      </c>
      <c r="F71" s="29">
        <v>16688</v>
      </c>
      <c r="G71" s="29">
        <v>1495</v>
      </c>
      <c r="H71" s="29">
        <v>0</v>
      </c>
      <c r="I71" s="29">
        <v>0</v>
      </c>
      <c r="J71" s="29" t="s">
        <v>67</v>
      </c>
      <c r="K71" s="101">
        <v>509</v>
      </c>
      <c r="L71" s="101">
        <v>469</v>
      </c>
      <c r="M71" s="98">
        <f t="shared" si="0"/>
        <v>0.92140999999999995</v>
      </c>
      <c r="N71" s="88" t="s">
        <v>6</v>
      </c>
      <c r="O71" s="89" t="s">
        <v>55</v>
      </c>
      <c r="P71" s="157" t="s">
        <v>128</v>
      </c>
      <c r="Q71" s="173" t="s">
        <v>55</v>
      </c>
    </row>
    <row r="72" spans="1:17" s="6" customFormat="1" ht="14" x14ac:dyDescent="0.15">
      <c r="A72" s="28">
        <v>55</v>
      </c>
      <c r="B72" s="42"/>
      <c r="C72" s="29" t="s">
        <v>134</v>
      </c>
      <c r="D72" s="29">
        <v>11111</v>
      </c>
      <c r="E72" s="87" t="s">
        <v>127</v>
      </c>
      <c r="F72" s="29">
        <v>16688</v>
      </c>
      <c r="G72" s="29">
        <v>1495</v>
      </c>
      <c r="H72" s="29">
        <v>0</v>
      </c>
      <c r="I72" s="29">
        <v>0</v>
      </c>
      <c r="J72" s="29" t="s">
        <v>69</v>
      </c>
      <c r="K72" s="101">
        <v>509</v>
      </c>
      <c r="L72" s="101">
        <v>463</v>
      </c>
      <c r="M72" s="98">
        <f t="shared" si="0"/>
        <v>0.90961999999999998</v>
      </c>
      <c r="N72" s="88" t="s">
        <v>6</v>
      </c>
      <c r="O72" s="89" t="s">
        <v>55</v>
      </c>
      <c r="P72" s="157" t="s">
        <v>128</v>
      </c>
      <c r="Q72" s="173" t="s">
        <v>55</v>
      </c>
    </row>
    <row r="73" spans="1:17" s="6" customFormat="1" ht="14" x14ac:dyDescent="0.15">
      <c r="A73" s="28">
        <v>56</v>
      </c>
      <c r="B73" s="42"/>
      <c r="C73" s="29" t="s">
        <v>134</v>
      </c>
      <c r="D73" s="29">
        <v>11111</v>
      </c>
      <c r="E73" s="87" t="s">
        <v>127</v>
      </c>
      <c r="F73" s="29">
        <v>16688</v>
      </c>
      <c r="G73" s="29">
        <v>1495</v>
      </c>
      <c r="H73" s="29">
        <v>0</v>
      </c>
      <c r="I73" s="29">
        <v>0</v>
      </c>
      <c r="J73" s="106" t="s">
        <v>72</v>
      </c>
      <c r="K73" s="101">
        <v>509</v>
      </c>
      <c r="L73" s="101">
        <v>457</v>
      </c>
      <c r="M73" s="98">
        <f t="shared" si="0"/>
        <v>0.89783000000000002</v>
      </c>
      <c r="N73" s="88" t="s">
        <v>6</v>
      </c>
      <c r="O73" s="89" t="s">
        <v>55</v>
      </c>
      <c r="P73" s="157" t="s">
        <v>128</v>
      </c>
      <c r="Q73" s="173" t="s">
        <v>55</v>
      </c>
    </row>
    <row r="74" spans="1:17" s="6" customFormat="1" ht="14" x14ac:dyDescent="0.15">
      <c r="A74" s="28">
        <v>57</v>
      </c>
      <c r="B74" s="42"/>
      <c r="C74" s="29" t="s">
        <v>134</v>
      </c>
      <c r="D74" s="29">
        <v>11111</v>
      </c>
      <c r="E74" s="87" t="s">
        <v>127</v>
      </c>
      <c r="F74" s="29">
        <v>16688</v>
      </c>
      <c r="G74" s="29">
        <v>1495</v>
      </c>
      <c r="H74" s="29">
        <v>0</v>
      </c>
      <c r="I74" s="29">
        <v>0</v>
      </c>
      <c r="J74" s="106" t="s">
        <v>75</v>
      </c>
      <c r="K74" s="101">
        <v>509</v>
      </c>
      <c r="L74" s="101">
        <v>488</v>
      </c>
      <c r="M74" s="98">
        <f t="shared" si="0"/>
        <v>0.95874000000000004</v>
      </c>
      <c r="N74" s="88" t="s">
        <v>6</v>
      </c>
      <c r="O74" s="89" t="s">
        <v>55</v>
      </c>
      <c r="P74" s="157" t="s">
        <v>128</v>
      </c>
      <c r="Q74" s="173" t="s">
        <v>55</v>
      </c>
    </row>
    <row r="75" spans="1:17" s="6" customFormat="1" x14ac:dyDescent="0.15">
      <c r="A75" s="28">
        <v>58</v>
      </c>
      <c r="B75" s="42"/>
      <c r="C75" s="29" t="s">
        <v>134</v>
      </c>
      <c r="D75" s="29">
        <v>11111</v>
      </c>
      <c r="E75" s="87" t="s">
        <v>127</v>
      </c>
      <c r="F75" s="29">
        <v>16688</v>
      </c>
      <c r="G75" s="29">
        <v>1495</v>
      </c>
      <c r="H75" s="29">
        <v>0</v>
      </c>
      <c r="I75" s="29">
        <v>0</v>
      </c>
      <c r="J75" s="29" t="s">
        <v>78</v>
      </c>
      <c r="K75" s="101">
        <v>509</v>
      </c>
      <c r="L75" s="101">
        <v>481</v>
      </c>
      <c r="M75" s="98">
        <f t="shared" si="0"/>
        <v>0.94499</v>
      </c>
      <c r="N75" s="29" t="s">
        <v>6</v>
      </c>
      <c r="O75" s="89" t="s">
        <v>55</v>
      </c>
      <c r="P75" s="157" t="s">
        <v>128</v>
      </c>
      <c r="Q75" s="173" t="s">
        <v>55</v>
      </c>
    </row>
    <row r="76" spans="1:17" x14ac:dyDescent="0.15">
      <c r="A76" s="28">
        <v>59</v>
      </c>
      <c r="B76" s="62"/>
      <c r="C76" s="29" t="s">
        <v>134</v>
      </c>
      <c r="D76" s="29">
        <v>11111</v>
      </c>
      <c r="E76" s="87" t="s">
        <v>127</v>
      </c>
      <c r="F76" s="29">
        <v>16688</v>
      </c>
      <c r="G76" s="29">
        <v>1495</v>
      </c>
      <c r="H76" s="29">
        <v>0</v>
      </c>
      <c r="I76" s="29">
        <v>0</v>
      </c>
      <c r="J76" s="29" t="s">
        <v>81</v>
      </c>
      <c r="K76" s="101">
        <v>509</v>
      </c>
      <c r="L76" s="101">
        <v>475</v>
      </c>
      <c r="M76" s="98">
        <f t="shared" si="0"/>
        <v>0.93320000000000003</v>
      </c>
      <c r="N76" s="29" t="s">
        <v>6</v>
      </c>
      <c r="O76" s="89" t="s">
        <v>55</v>
      </c>
      <c r="P76" s="157" t="s">
        <v>128</v>
      </c>
      <c r="Q76" s="173" t="s">
        <v>55</v>
      </c>
    </row>
    <row r="77" spans="1:17" x14ac:dyDescent="0.15">
      <c r="A77" s="28">
        <v>60</v>
      </c>
      <c r="B77" s="62"/>
      <c r="C77" s="29" t="s">
        <v>134</v>
      </c>
      <c r="D77" s="29">
        <v>11111</v>
      </c>
      <c r="E77" s="87" t="s">
        <v>127</v>
      </c>
      <c r="F77" s="29">
        <v>16688</v>
      </c>
      <c r="G77" s="29">
        <v>1495</v>
      </c>
      <c r="H77" s="29">
        <v>0</v>
      </c>
      <c r="I77" s="29">
        <v>0</v>
      </c>
      <c r="J77" s="29" t="s">
        <v>83</v>
      </c>
      <c r="K77" s="101">
        <v>509</v>
      </c>
      <c r="L77" s="101">
        <v>469</v>
      </c>
      <c r="M77" s="98">
        <f t="shared" si="0"/>
        <v>0.92140999999999995</v>
      </c>
      <c r="N77" s="29" t="s">
        <v>6</v>
      </c>
      <c r="O77" s="89" t="s">
        <v>55</v>
      </c>
      <c r="P77" s="157" t="s">
        <v>128</v>
      </c>
      <c r="Q77" s="173" t="s">
        <v>55</v>
      </c>
    </row>
    <row r="78" spans="1:17" x14ac:dyDescent="0.15">
      <c r="A78" s="28">
        <v>61</v>
      </c>
      <c r="B78" s="62"/>
      <c r="C78" s="29" t="s">
        <v>134</v>
      </c>
      <c r="D78" s="29">
        <v>11111</v>
      </c>
      <c r="E78" s="87" t="s">
        <v>127</v>
      </c>
      <c r="F78" s="29">
        <v>16688</v>
      </c>
      <c r="G78" s="29">
        <v>1495</v>
      </c>
      <c r="H78" s="29">
        <v>0</v>
      </c>
      <c r="I78" s="29">
        <v>0</v>
      </c>
      <c r="J78" s="106" t="s">
        <v>86</v>
      </c>
      <c r="K78" s="101">
        <v>509</v>
      </c>
      <c r="L78" s="101">
        <v>463</v>
      </c>
      <c r="M78" s="98">
        <f t="shared" si="0"/>
        <v>0.90961999999999998</v>
      </c>
      <c r="N78" s="29" t="s">
        <v>6</v>
      </c>
      <c r="O78" s="89" t="s">
        <v>55</v>
      </c>
      <c r="P78" s="157" t="s">
        <v>128</v>
      </c>
      <c r="Q78" s="173" t="s">
        <v>55</v>
      </c>
    </row>
    <row r="79" spans="1:17" ht="14" x14ac:dyDescent="0.15">
      <c r="A79" s="28">
        <v>62</v>
      </c>
      <c r="B79" s="62"/>
      <c r="C79" s="138" t="s">
        <v>134</v>
      </c>
      <c r="D79" s="138">
        <v>11111</v>
      </c>
      <c r="E79" s="147" t="s">
        <v>127</v>
      </c>
      <c r="F79" s="138">
        <v>16688</v>
      </c>
      <c r="G79" s="138">
        <v>1495</v>
      </c>
      <c r="H79" s="138">
        <v>0</v>
      </c>
      <c r="I79" s="138">
        <v>0</v>
      </c>
      <c r="J79" s="165" t="s">
        <v>359</v>
      </c>
      <c r="K79" s="148">
        <v>347</v>
      </c>
      <c r="L79" s="148">
        <v>184</v>
      </c>
      <c r="M79" s="136">
        <f>TRUNC(L79/K79,5)</f>
        <v>0.53025</v>
      </c>
      <c r="N79" s="138" t="s">
        <v>6</v>
      </c>
      <c r="O79" s="150" t="s">
        <v>55</v>
      </c>
      <c r="P79" s="158" t="s">
        <v>128</v>
      </c>
      <c r="Q79" s="173" t="s">
        <v>55</v>
      </c>
    </row>
    <row r="80" spans="1:17" ht="14" x14ac:dyDescent="0.15">
      <c r="A80" s="28">
        <v>63</v>
      </c>
      <c r="B80" s="62"/>
      <c r="C80" s="138" t="s">
        <v>134</v>
      </c>
      <c r="D80" s="138">
        <v>11111</v>
      </c>
      <c r="E80" s="147" t="s">
        <v>127</v>
      </c>
      <c r="F80" s="138">
        <v>16688</v>
      </c>
      <c r="G80" s="138">
        <v>1495</v>
      </c>
      <c r="H80" s="138">
        <v>0</v>
      </c>
      <c r="I80" s="138">
        <v>0</v>
      </c>
      <c r="J80" s="165" t="s">
        <v>360</v>
      </c>
      <c r="K80" s="148">
        <v>217</v>
      </c>
      <c r="L80" s="148">
        <v>140</v>
      </c>
      <c r="M80" s="136">
        <f>TRUNC(L80/K80,5)</f>
        <v>0.64515999999999996</v>
      </c>
      <c r="N80" s="138" t="s">
        <v>6</v>
      </c>
      <c r="O80" s="150" t="s">
        <v>55</v>
      </c>
      <c r="P80" s="158" t="s">
        <v>128</v>
      </c>
      <c r="Q80" s="173" t="s">
        <v>55</v>
      </c>
    </row>
    <row r="81" spans="1:17" x14ac:dyDescent="0.15">
      <c r="A81" s="28">
        <v>64</v>
      </c>
      <c r="B81" s="62"/>
      <c r="C81" s="29" t="s">
        <v>134</v>
      </c>
      <c r="D81" s="29">
        <v>11111</v>
      </c>
      <c r="E81" s="87" t="s">
        <v>127</v>
      </c>
      <c r="F81" s="29">
        <v>16688</v>
      </c>
      <c r="G81" s="29">
        <v>1495</v>
      </c>
      <c r="H81" s="29">
        <v>0</v>
      </c>
      <c r="I81" s="29">
        <v>0</v>
      </c>
      <c r="J81" s="29" t="s">
        <v>906</v>
      </c>
      <c r="K81" s="101">
        <f>SUM(K79:K80)</f>
        <v>564</v>
      </c>
      <c r="L81" s="101">
        <f>SUM(L79:L80)</f>
        <v>324</v>
      </c>
      <c r="M81" s="98">
        <f>TRUNC(L81/K81,5)</f>
        <v>0.57445999999999997</v>
      </c>
      <c r="N81" s="29" t="s">
        <v>6</v>
      </c>
      <c r="O81" s="89" t="s">
        <v>55</v>
      </c>
      <c r="P81" s="157" t="s">
        <v>128</v>
      </c>
      <c r="Q81" s="173" t="s">
        <v>55</v>
      </c>
    </row>
    <row r="82" spans="1:17" ht="14" x14ac:dyDescent="0.15">
      <c r="A82" s="28">
        <v>65</v>
      </c>
      <c r="B82" s="62"/>
      <c r="C82" s="138" t="s">
        <v>134</v>
      </c>
      <c r="D82" s="138">
        <v>11111</v>
      </c>
      <c r="E82" s="147" t="s">
        <v>127</v>
      </c>
      <c r="F82" s="138">
        <v>16688</v>
      </c>
      <c r="G82" s="138">
        <v>1495</v>
      </c>
      <c r="H82" s="138">
        <v>0</v>
      </c>
      <c r="I82" s="138">
        <v>0</v>
      </c>
      <c r="J82" s="165" t="s">
        <v>680</v>
      </c>
      <c r="K82" s="148">
        <v>152</v>
      </c>
      <c r="L82" s="148">
        <v>70</v>
      </c>
      <c r="M82" s="136">
        <f t="shared" si="0"/>
        <v>0.46051999999999998</v>
      </c>
      <c r="N82" s="138" t="s">
        <v>6</v>
      </c>
      <c r="O82" s="150" t="s">
        <v>55</v>
      </c>
      <c r="P82" s="158" t="s">
        <v>128</v>
      </c>
      <c r="Q82" s="173" t="s">
        <v>55</v>
      </c>
    </row>
    <row r="83" spans="1:17" ht="14" x14ac:dyDescent="0.15">
      <c r="A83" s="28">
        <v>66</v>
      </c>
      <c r="B83" s="62"/>
      <c r="C83" s="138" t="s">
        <v>134</v>
      </c>
      <c r="D83" s="138">
        <v>11111</v>
      </c>
      <c r="E83" s="147" t="s">
        <v>127</v>
      </c>
      <c r="F83" s="138">
        <v>16688</v>
      </c>
      <c r="G83" s="138">
        <v>1495</v>
      </c>
      <c r="H83" s="138">
        <v>0</v>
      </c>
      <c r="I83" s="138">
        <v>0</v>
      </c>
      <c r="J83" s="165" t="s">
        <v>681</v>
      </c>
      <c r="K83" s="148">
        <v>0</v>
      </c>
      <c r="L83" s="148">
        <v>0</v>
      </c>
      <c r="M83" s="148">
        <v>0</v>
      </c>
      <c r="N83" s="138" t="s">
        <v>6</v>
      </c>
      <c r="O83" s="150" t="s">
        <v>55</v>
      </c>
      <c r="P83" s="158" t="s">
        <v>128</v>
      </c>
      <c r="Q83" s="173" t="s">
        <v>55</v>
      </c>
    </row>
    <row r="84" spans="1:17" ht="14" x14ac:dyDescent="0.15">
      <c r="A84" s="28">
        <v>67</v>
      </c>
      <c r="B84" s="62"/>
      <c r="C84" s="138" t="s">
        <v>134</v>
      </c>
      <c r="D84" s="138">
        <v>11111</v>
      </c>
      <c r="E84" s="147" t="s">
        <v>127</v>
      </c>
      <c r="F84" s="138">
        <v>16688</v>
      </c>
      <c r="G84" s="138">
        <v>1495</v>
      </c>
      <c r="H84" s="138">
        <v>0</v>
      </c>
      <c r="I84" s="138">
        <v>0</v>
      </c>
      <c r="J84" s="165" t="s">
        <v>682</v>
      </c>
      <c r="K84" s="148">
        <f>SUM(K82:K83)</f>
        <v>152</v>
      </c>
      <c r="L84" s="148">
        <f>SUM(L82:L83)</f>
        <v>70</v>
      </c>
      <c r="M84" s="136">
        <f t="shared" si="0"/>
        <v>0.46051999999999998</v>
      </c>
      <c r="N84" s="138" t="s">
        <v>6</v>
      </c>
      <c r="O84" s="150" t="s">
        <v>55</v>
      </c>
      <c r="P84" s="158" t="s">
        <v>128</v>
      </c>
      <c r="Q84" s="173" t="s">
        <v>55</v>
      </c>
    </row>
    <row r="85" spans="1:17" ht="14" x14ac:dyDescent="0.15">
      <c r="A85" s="28">
        <v>68</v>
      </c>
      <c r="B85" s="62"/>
      <c r="C85" s="138" t="s">
        <v>134</v>
      </c>
      <c r="D85" s="138">
        <v>11111</v>
      </c>
      <c r="E85" s="147" t="s">
        <v>127</v>
      </c>
      <c r="F85" s="138">
        <v>16688</v>
      </c>
      <c r="G85" s="138">
        <v>1495</v>
      </c>
      <c r="H85" s="138">
        <v>0</v>
      </c>
      <c r="I85" s="138">
        <v>0</v>
      </c>
      <c r="J85" s="165" t="s">
        <v>683</v>
      </c>
      <c r="K85" s="148">
        <v>109</v>
      </c>
      <c r="L85" s="148">
        <v>60</v>
      </c>
      <c r="M85" s="136">
        <f t="shared" si="0"/>
        <v>0.55044999999999999</v>
      </c>
      <c r="N85" s="138" t="s">
        <v>6</v>
      </c>
      <c r="O85" s="150" t="s">
        <v>55</v>
      </c>
      <c r="P85" s="158" t="s">
        <v>128</v>
      </c>
      <c r="Q85" s="173" t="s">
        <v>55</v>
      </c>
    </row>
    <row r="86" spans="1:17" ht="14" x14ac:dyDescent="0.15">
      <c r="A86" s="28">
        <v>69</v>
      </c>
      <c r="B86" s="62"/>
      <c r="C86" s="138" t="s">
        <v>134</v>
      </c>
      <c r="D86" s="138">
        <v>11111</v>
      </c>
      <c r="E86" s="147" t="s">
        <v>127</v>
      </c>
      <c r="F86" s="138">
        <v>16688</v>
      </c>
      <c r="G86" s="138">
        <v>1495</v>
      </c>
      <c r="H86" s="138">
        <v>0</v>
      </c>
      <c r="I86" s="138">
        <v>0</v>
      </c>
      <c r="J86" s="165" t="s">
        <v>684</v>
      </c>
      <c r="K86" s="148">
        <v>0</v>
      </c>
      <c r="L86" s="148">
        <v>0</v>
      </c>
      <c r="M86" s="148">
        <v>0</v>
      </c>
      <c r="N86" s="138" t="s">
        <v>6</v>
      </c>
      <c r="O86" s="150" t="s">
        <v>55</v>
      </c>
      <c r="P86" s="158" t="s">
        <v>128</v>
      </c>
      <c r="Q86" s="173" t="s">
        <v>55</v>
      </c>
    </row>
    <row r="87" spans="1:17" ht="14" x14ac:dyDescent="0.15">
      <c r="A87" s="28">
        <v>70</v>
      </c>
      <c r="B87" s="62"/>
      <c r="C87" s="138" t="s">
        <v>134</v>
      </c>
      <c r="D87" s="138">
        <v>11111</v>
      </c>
      <c r="E87" s="147" t="s">
        <v>127</v>
      </c>
      <c r="F87" s="138">
        <v>16688</v>
      </c>
      <c r="G87" s="138">
        <v>1495</v>
      </c>
      <c r="H87" s="138">
        <v>0</v>
      </c>
      <c r="I87" s="138">
        <v>0</v>
      </c>
      <c r="J87" s="165" t="s">
        <v>685</v>
      </c>
      <c r="K87" s="148">
        <f>SUM(K85:K86)</f>
        <v>109</v>
      </c>
      <c r="L87" s="148">
        <f>SUM(L85:L86)</f>
        <v>60</v>
      </c>
      <c r="M87" s="136">
        <f t="shared" si="0"/>
        <v>0.55044999999999999</v>
      </c>
      <c r="N87" s="138" t="s">
        <v>6</v>
      </c>
      <c r="O87" s="150" t="s">
        <v>55</v>
      </c>
      <c r="P87" s="158" t="s">
        <v>128</v>
      </c>
      <c r="Q87" s="173" t="s">
        <v>55</v>
      </c>
    </row>
    <row r="88" spans="1:17" ht="14" x14ac:dyDescent="0.15">
      <c r="A88" s="28">
        <v>71</v>
      </c>
      <c r="B88" s="62"/>
      <c r="C88" s="138" t="s">
        <v>134</v>
      </c>
      <c r="D88" s="138">
        <v>11111</v>
      </c>
      <c r="E88" s="147" t="s">
        <v>127</v>
      </c>
      <c r="F88" s="138">
        <v>16688</v>
      </c>
      <c r="G88" s="138">
        <v>1495</v>
      </c>
      <c r="H88" s="138">
        <v>0</v>
      </c>
      <c r="I88" s="138">
        <v>0</v>
      </c>
      <c r="J88" s="165" t="s">
        <v>686</v>
      </c>
      <c r="K88" s="148">
        <v>62</v>
      </c>
      <c r="L88" s="148">
        <v>41</v>
      </c>
      <c r="M88" s="136">
        <f t="shared" si="0"/>
        <v>0.66129000000000004</v>
      </c>
      <c r="N88" s="138" t="s">
        <v>6</v>
      </c>
      <c r="O88" s="150" t="s">
        <v>55</v>
      </c>
      <c r="P88" s="158" t="s">
        <v>128</v>
      </c>
      <c r="Q88" s="173" t="s">
        <v>55</v>
      </c>
    </row>
    <row r="89" spans="1:17" ht="14" x14ac:dyDescent="0.15">
      <c r="A89" s="28">
        <v>72</v>
      </c>
      <c r="B89" s="62"/>
      <c r="C89" s="138" t="s">
        <v>134</v>
      </c>
      <c r="D89" s="138">
        <v>11111</v>
      </c>
      <c r="E89" s="147" t="s">
        <v>127</v>
      </c>
      <c r="F89" s="138">
        <v>16688</v>
      </c>
      <c r="G89" s="138">
        <v>1495</v>
      </c>
      <c r="H89" s="138">
        <v>0</v>
      </c>
      <c r="I89" s="138">
        <v>0</v>
      </c>
      <c r="J89" s="165" t="s">
        <v>687</v>
      </c>
      <c r="K89" s="148">
        <v>0</v>
      </c>
      <c r="L89" s="148">
        <v>0</v>
      </c>
      <c r="M89" s="148">
        <v>0</v>
      </c>
      <c r="N89" s="138" t="s">
        <v>6</v>
      </c>
      <c r="O89" s="150" t="s">
        <v>55</v>
      </c>
      <c r="P89" s="158" t="s">
        <v>128</v>
      </c>
      <c r="Q89" s="173" t="s">
        <v>55</v>
      </c>
    </row>
    <row r="90" spans="1:17" ht="14" x14ac:dyDescent="0.15">
      <c r="A90" s="28">
        <v>73</v>
      </c>
      <c r="B90" s="62"/>
      <c r="C90" s="138" t="s">
        <v>134</v>
      </c>
      <c r="D90" s="138">
        <v>11111</v>
      </c>
      <c r="E90" s="147" t="s">
        <v>127</v>
      </c>
      <c r="F90" s="138">
        <v>16688</v>
      </c>
      <c r="G90" s="138">
        <v>1495</v>
      </c>
      <c r="H90" s="138">
        <v>0</v>
      </c>
      <c r="I90" s="138">
        <v>0</v>
      </c>
      <c r="J90" s="165" t="s">
        <v>688</v>
      </c>
      <c r="K90" s="148">
        <f>SUM(K88:K89)</f>
        <v>62</v>
      </c>
      <c r="L90" s="148">
        <f>SUM(L88:L89)</f>
        <v>41</v>
      </c>
      <c r="M90" s="136">
        <f t="shared" si="0"/>
        <v>0.66129000000000004</v>
      </c>
      <c r="N90" s="138" t="s">
        <v>6</v>
      </c>
      <c r="O90" s="150" t="s">
        <v>55</v>
      </c>
      <c r="P90" s="158" t="s">
        <v>128</v>
      </c>
      <c r="Q90" s="173" t="s">
        <v>55</v>
      </c>
    </row>
    <row r="91" spans="1:17" ht="14" x14ac:dyDescent="0.15">
      <c r="A91" s="28">
        <v>74</v>
      </c>
      <c r="B91" s="62"/>
      <c r="C91" s="138" t="s">
        <v>134</v>
      </c>
      <c r="D91" s="138">
        <v>11111</v>
      </c>
      <c r="E91" s="147" t="s">
        <v>127</v>
      </c>
      <c r="F91" s="138">
        <v>16688</v>
      </c>
      <c r="G91" s="138">
        <v>1495</v>
      </c>
      <c r="H91" s="138">
        <v>0</v>
      </c>
      <c r="I91" s="138">
        <v>0</v>
      </c>
      <c r="J91" s="165" t="s">
        <v>689</v>
      </c>
      <c r="K91" s="148">
        <v>93</v>
      </c>
      <c r="L91" s="148">
        <v>59</v>
      </c>
      <c r="M91" s="136">
        <f t="shared" si="0"/>
        <v>0.63439999999999996</v>
      </c>
      <c r="N91" s="138" t="s">
        <v>6</v>
      </c>
      <c r="O91" s="150" t="s">
        <v>55</v>
      </c>
      <c r="P91" s="158" t="s">
        <v>128</v>
      </c>
      <c r="Q91" s="173" t="s">
        <v>55</v>
      </c>
    </row>
    <row r="92" spans="1:17" ht="14" x14ac:dyDescent="0.15">
      <c r="A92" s="28">
        <v>75</v>
      </c>
      <c r="B92" s="62"/>
      <c r="C92" s="138" t="s">
        <v>134</v>
      </c>
      <c r="D92" s="138">
        <v>11111</v>
      </c>
      <c r="E92" s="147" t="s">
        <v>127</v>
      </c>
      <c r="F92" s="138">
        <v>16688</v>
      </c>
      <c r="G92" s="138">
        <v>1495</v>
      </c>
      <c r="H92" s="138">
        <v>0</v>
      </c>
      <c r="I92" s="138">
        <v>0</v>
      </c>
      <c r="J92" s="165" t="s">
        <v>690</v>
      </c>
      <c r="K92" s="148">
        <v>0</v>
      </c>
      <c r="L92" s="148">
        <v>0</v>
      </c>
      <c r="M92" s="148">
        <v>0</v>
      </c>
      <c r="N92" s="138" t="s">
        <v>6</v>
      </c>
      <c r="O92" s="150" t="s">
        <v>55</v>
      </c>
      <c r="P92" s="158" t="s">
        <v>128</v>
      </c>
      <c r="Q92" s="173" t="s">
        <v>55</v>
      </c>
    </row>
    <row r="93" spans="1:17" ht="14" x14ac:dyDescent="0.15">
      <c r="A93" s="28">
        <v>76</v>
      </c>
      <c r="B93" s="62"/>
      <c r="C93" s="138" t="s">
        <v>134</v>
      </c>
      <c r="D93" s="138">
        <v>11111</v>
      </c>
      <c r="E93" s="147" t="s">
        <v>127</v>
      </c>
      <c r="F93" s="138">
        <v>16688</v>
      </c>
      <c r="G93" s="138">
        <v>1495</v>
      </c>
      <c r="H93" s="138">
        <v>0</v>
      </c>
      <c r="I93" s="138">
        <v>0</v>
      </c>
      <c r="J93" s="165" t="s">
        <v>691</v>
      </c>
      <c r="K93" s="148">
        <f>SUM(K91:K92)</f>
        <v>93</v>
      </c>
      <c r="L93" s="148">
        <f>SUM(L91:L92)</f>
        <v>59</v>
      </c>
      <c r="M93" s="136">
        <f t="shared" si="0"/>
        <v>0.63439999999999996</v>
      </c>
      <c r="N93" s="138" t="s">
        <v>6</v>
      </c>
      <c r="O93" s="150" t="s">
        <v>55</v>
      </c>
      <c r="P93" s="158" t="s">
        <v>128</v>
      </c>
      <c r="Q93" s="173" t="s">
        <v>55</v>
      </c>
    </row>
    <row r="94" spans="1:17" ht="14" x14ac:dyDescent="0.15">
      <c r="A94" s="28">
        <v>77</v>
      </c>
      <c r="B94" s="62"/>
      <c r="C94" s="138" t="s">
        <v>134</v>
      </c>
      <c r="D94" s="138">
        <v>11111</v>
      </c>
      <c r="E94" s="147" t="s">
        <v>127</v>
      </c>
      <c r="F94" s="138">
        <v>16688</v>
      </c>
      <c r="G94" s="138">
        <v>1495</v>
      </c>
      <c r="H94" s="138">
        <v>0</v>
      </c>
      <c r="I94" s="138">
        <v>0</v>
      </c>
      <c r="J94" s="165" t="s">
        <v>692</v>
      </c>
      <c r="K94" s="148">
        <v>38</v>
      </c>
      <c r="L94" s="148">
        <v>29</v>
      </c>
      <c r="M94" s="136">
        <f t="shared" si="0"/>
        <v>0.76315</v>
      </c>
      <c r="N94" s="138" t="s">
        <v>6</v>
      </c>
      <c r="O94" s="150" t="s">
        <v>55</v>
      </c>
      <c r="P94" s="158" t="s">
        <v>128</v>
      </c>
      <c r="Q94" s="173" t="s">
        <v>55</v>
      </c>
    </row>
    <row r="95" spans="1:17" ht="14" x14ac:dyDescent="0.15">
      <c r="A95" s="28">
        <v>78</v>
      </c>
      <c r="B95" s="62"/>
      <c r="C95" s="138" t="s">
        <v>134</v>
      </c>
      <c r="D95" s="138">
        <v>11111</v>
      </c>
      <c r="E95" s="147" t="s">
        <v>127</v>
      </c>
      <c r="F95" s="138">
        <v>16688</v>
      </c>
      <c r="G95" s="138">
        <v>1495</v>
      </c>
      <c r="H95" s="138">
        <v>0</v>
      </c>
      <c r="I95" s="138">
        <v>0</v>
      </c>
      <c r="J95" s="165" t="s">
        <v>693</v>
      </c>
      <c r="K95" s="148">
        <v>0</v>
      </c>
      <c r="L95" s="148">
        <v>0</v>
      </c>
      <c r="M95" s="148">
        <v>0</v>
      </c>
      <c r="N95" s="138" t="s">
        <v>6</v>
      </c>
      <c r="O95" s="150" t="s">
        <v>55</v>
      </c>
      <c r="P95" s="158" t="s">
        <v>128</v>
      </c>
      <c r="Q95" s="173" t="s">
        <v>55</v>
      </c>
    </row>
    <row r="96" spans="1:17" ht="14" x14ac:dyDescent="0.15">
      <c r="A96" s="28">
        <v>79</v>
      </c>
      <c r="B96" s="62"/>
      <c r="C96" s="138" t="s">
        <v>134</v>
      </c>
      <c r="D96" s="138">
        <v>11111</v>
      </c>
      <c r="E96" s="147" t="s">
        <v>127</v>
      </c>
      <c r="F96" s="138">
        <v>16688</v>
      </c>
      <c r="G96" s="138">
        <v>1495</v>
      </c>
      <c r="H96" s="138">
        <v>0</v>
      </c>
      <c r="I96" s="138">
        <v>0</v>
      </c>
      <c r="J96" s="165" t="s">
        <v>694</v>
      </c>
      <c r="K96" s="148">
        <f>SUM(K94:K95)</f>
        <v>38</v>
      </c>
      <c r="L96" s="148">
        <f>SUM(L94:L95)</f>
        <v>29</v>
      </c>
      <c r="M96" s="136">
        <f t="shared" si="0"/>
        <v>0.76315</v>
      </c>
      <c r="N96" s="138" t="s">
        <v>6</v>
      </c>
      <c r="O96" s="150" t="s">
        <v>55</v>
      </c>
      <c r="P96" s="158" t="s">
        <v>128</v>
      </c>
      <c r="Q96" s="173" t="s">
        <v>55</v>
      </c>
    </row>
    <row r="97" spans="1:17" ht="14" x14ac:dyDescent="0.15">
      <c r="A97" s="28">
        <v>80</v>
      </c>
      <c r="B97" s="62"/>
      <c r="C97" s="138" t="s">
        <v>134</v>
      </c>
      <c r="D97" s="138">
        <v>11111</v>
      </c>
      <c r="E97" s="147" t="s">
        <v>127</v>
      </c>
      <c r="F97" s="138">
        <v>16688</v>
      </c>
      <c r="G97" s="138">
        <v>1495</v>
      </c>
      <c r="H97" s="138">
        <v>0</v>
      </c>
      <c r="I97" s="138">
        <v>0</v>
      </c>
      <c r="J97" s="165" t="s">
        <v>695</v>
      </c>
      <c r="K97" s="148">
        <v>27</v>
      </c>
      <c r="L97" s="148">
        <v>14</v>
      </c>
      <c r="M97" s="136">
        <f t="shared" si="0"/>
        <v>0.51851000000000003</v>
      </c>
      <c r="N97" s="138" t="s">
        <v>6</v>
      </c>
      <c r="O97" s="150" t="s">
        <v>55</v>
      </c>
      <c r="P97" s="158" t="s">
        <v>128</v>
      </c>
      <c r="Q97" s="173" t="s">
        <v>55</v>
      </c>
    </row>
    <row r="98" spans="1:17" ht="14" x14ac:dyDescent="0.15">
      <c r="A98" s="28">
        <v>81</v>
      </c>
      <c r="B98" s="62"/>
      <c r="C98" s="138" t="s">
        <v>134</v>
      </c>
      <c r="D98" s="138">
        <v>11111</v>
      </c>
      <c r="E98" s="147" t="s">
        <v>127</v>
      </c>
      <c r="F98" s="138">
        <v>16688</v>
      </c>
      <c r="G98" s="138">
        <v>1495</v>
      </c>
      <c r="H98" s="138">
        <v>0</v>
      </c>
      <c r="I98" s="138">
        <v>0</v>
      </c>
      <c r="J98" s="165" t="s">
        <v>696</v>
      </c>
      <c r="K98" s="148">
        <v>0</v>
      </c>
      <c r="L98" s="148">
        <v>0</v>
      </c>
      <c r="M98" s="148">
        <v>0</v>
      </c>
      <c r="N98" s="138" t="s">
        <v>6</v>
      </c>
      <c r="O98" s="150" t="s">
        <v>55</v>
      </c>
      <c r="P98" s="158" t="s">
        <v>128</v>
      </c>
      <c r="Q98" s="173" t="s">
        <v>55</v>
      </c>
    </row>
    <row r="99" spans="1:17" ht="14" x14ac:dyDescent="0.15">
      <c r="A99" s="28">
        <v>82</v>
      </c>
      <c r="B99" s="62"/>
      <c r="C99" s="138" t="s">
        <v>134</v>
      </c>
      <c r="D99" s="138">
        <v>11111</v>
      </c>
      <c r="E99" s="147" t="s">
        <v>127</v>
      </c>
      <c r="F99" s="138">
        <v>16688</v>
      </c>
      <c r="G99" s="138">
        <v>1495</v>
      </c>
      <c r="H99" s="138">
        <v>0</v>
      </c>
      <c r="I99" s="138">
        <v>0</v>
      </c>
      <c r="J99" s="165" t="s">
        <v>697</v>
      </c>
      <c r="K99" s="148">
        <f>SUM(K97:K98)</f>
        <v>27</v>
      </c>
      <c r="L99" s="148">
        <f>SUM(L97:L98)</f>
        <v>14</v>
      </c>
      <c r="M99" s="136">
        <f t="shared" si="0"/>
        <v>0.51851000000000003</v>
      </c>
      <c r="N99" s="138" t="s">
        <v>6</v>
      </c>
      <c r="O99" s="150" t="s">
        <v>55</v>
      </c>
      <c r="P99" s="158" t="s">
        <v>128</v>
      </c>
      <c r="Q99" s="173" t="s">
        <v>55</v>
      </c>
    </row>
    <row r="100" spans="1:17" ht="14" x14ac:dyDescent="0.15">
      <c r="A100" s="28">
        <v>83</v>
      </c>
      <c r="B100" s="62"/>
      <c r="C100" s="138" t="s">
        <v>134</v>
      </c>
      <c r="D100" s="138">
        <v>11111</v>
      </c>
      <c r="E100" s="147" t="s">
        <v>127</v>
      </c>
      <c r="F100" s="138">
        <v>16688</v>
      </c>
      <c r="G100" s="138">
        <v>1495</v>
      </c>
      <c r="H100" s="138">
        <v>0</v>
      </c>
      <c r="I100" s="138">
        <v>0</v>
      </c>
      <c r="J100" s="165" t="s">
        <v>698</v>
      </c>
      <c r="K100" s="148">
        <v>18</v>
      </c>
      <c r="L100" s="148">
        <v>14</v>
      </c>
      <c r="M100" s="136">
        <f t="shared" si="0"/>
        <v>0.77776999999999996</v>
      </c>
      <c r="N100" s="138" t="s">
        <v>6</v>
      </c>
      <c r="O100" s="150" t="s">
        <v>55</v>
      </c>
      <c r="P100" s="158" t="s">
        <v>128</v>
      </c>
      <c r="Q100" s="173" t="s">
        <v>55</v>
      </c>
    </row>
    <row r="101" spans="1:17" ht="14" x14ac:dyDescent="0.15">
      <c r="A101" s="28">
        <v>84</v>
      </c>
      <c r="B101" s="62"/>
      <c r="C101" s="138" t="s">
        <v>134</v>
      </c>
      <c r="D101" s="138">
        <v>11111</v>
      </c>
      <c r="E101" s="147" t="s">
        <v>127</v>
      </c>
      <c r="F101" s="138">
        <v>16688</v>
      </c>
      <c r="G101" s="138">
        <v>1495</v>
      </c>
      <c r="H101" s="138">
        <v>0</v>
      </c>
      <c r="I101" s="138">
        <v>0</v>
      </c>
      <c r="J101" s="165" t="s">
        <v>699</v>
      </c>
      <c r="K101" s="148">
        <v>0</v>
      </c>
      <c r="L101" s="148">
        <v>0</v>
      </c>
      <c r="M101" s="148">
        <v>0</v>
      </c>
      <c r="N101" s="138" t="s">
        <v>6</v>
      </c>
      <c r="O101" s="150" t="s">
        <v>55</v>
      </c>
      <c r="P101" s="158" t="s">
        <v>128</v>
      </c>
      <c r="Q101" s="173" t="s">
        <v>55</v>
      </c>
    </row>
    <row r="102" spans="1:17" ht="14" x14ac:dyDescent="0.15">
      <c r="A102" s="28">
        <v>85</v>
      </c>
      <c r="B102" s="62"/>
      <c r="C102" s="138" t="s">
        <v>134</v>
      </c>
      <c r="D102" s="138">
        <v>11111</v>
      </c>
      <c r="E102" s="147" t="s">
        <v>127</v>
      </c>
      <c r="F102" s="138">
        <v>16688</v>
      </c>
      <c r="G102" s="138">
        <v>1495</v>
      </c>
      <c r="H102" s="138">
        <v>0</v>
      </c>
      <c r="I102" s="138">
        <v>0</v>
      </c>
      <c r="J102" s="165" t="s">
        <v>700</v>
      </c>
      <c r="K102" s="148">
        <f>SUM(K100:K101)</f>
        <v>18</v>
      </c>
      <c r="L102" s="148">
        <f>SUM(L100:L101)</f>
        <v>14</v>
      </c>
      <c r="M102" s="136">
        <f t="shared" si="0"/>
        <v>0.77776999999999996</v>
      </c>
      <c r="N102" s="138" t="s">
        <v>6</v>
      </c>
      <c r="O102" s="150" t="s">
        <v>55</v>
      </c>
      <c r="P102" s="158" t="s">
        <v>128</v>
      </c>
      <c r="Q102" s="173" t="s">
        <v>55</v>
      </c>
    </row>
    <row r="103" spans="1:17" ht="14" x14ac:dyDescent="0.15">
      <c r="A103" s="28">
        <v>86</v>
      </c>
      <c r="B103" s="62"/>
      <c r="C103" s="138" t="s">
        <v>134</v>
      </c>
      <c r="D103" s="138">
        <v>11111</v>
      </c>
      <c r="E103" s="147" t="s">
        <v>127</v>
      </c>
      <c r="F103" s="138">
        <v>16688</v>
      </c>
      <c r="G103" s="138">
        <v>1495</v>
      </c>
      <c r="H103" s="138">
        <v>0</v>
      </c>
      <c r="I103" s="138">
        <v>0</v>
      </c>
      <c r="J103" s="165" t="s">
        <v>701</v>
      </c>
      <c r="K103" s="148">
        <v>25</v>
      </c>
      <c r="L103" s="148">
        <v>18</v>
      </c>
      <c r="M103" s="136">
        <f t="shared" si="0"/>
        <v>0.72</v>
      </c>
      <c r="N103" s="138" t="s">
        <v>6</v>
      </c>
      <c r="O103" s="150" t="s">
        <v>55</v>
      </c>
      <c r="P103" s="158" t="s">
        <v>128</v>
      </c>
      <c r="Q103" s="173" t="s">
        <v>55</v>
      </c>
    </row>
    <row r="104" spans="1:17" ht="14" x14ac:dyDescent="0.15">
      <c r="A104" s="28">
        <v>87</v>
      </c>
      <c r="B104" s="62"/>
      <c r="C104" s="138" t="s">
        <v>134</v>
      </c>
      <c r="D104" s="138">
        <v>11111</v>
      </c>
      <c r="E104" s="147" t="s">
        <v>127</v>
      </c>
      <c r="F104" s="138">
        <v>16688</v>
      </c>
      <c r="G104" s="138">
        <v>1495</v>
      </c>
      <c r="H104" s="138">
        <v>0</v>
      </c>
      <c r="I104" s="138">
        <v>0</v>
      </c>
      <c r="J104" s="165" t="s">
        <v>702</v>
      </c>
      <c r="K104" s="148">
        <v>40</v>
      </c>
      <c r="L104" s="148">
        <v>19</v>
      </c>
      <c r="M104" s="136">
        <f t="shared" si="0"/>
        <v>0.47499999999999998</v>
      </c>
      <c r="N104" s="138" t="s">
        <v>6</v>
      </c>
      <c r="O104" s="150" t="s">
        <v>55</v>
      </c>
      <c r="P104" s="158" t="s">
        <v>128</v>
      </c>
      <c r="Q104" s="173" t="s">
        <v>55</v>
      </c>
    </row>
    <row r="105" spans="1:17" ht="14" x14ac:dyDescent="0.15">
      <c r="A105" s="28">
        <v>88</v>
      </c>
      <c r="B105" s="62"/>
      <c r="C105" s="138" t="s">
        <v>134</v>
      </c>
      <c r="D105" s="138">
        <v>11111</v>
      </c>
      <c r="E105" s="147" t="s">
        <v>127</v>
      </c>
      <c r="F105" s="138">
        <v>16688</v>
      </c>
      <c r="G105" s="138">
        <v>1495</v>
      </c>
      <c r="H105" s="138">
        <v>0</v>
      </c>
      <c r="I105" s="138">
        <v>0</v>
      </c>
      <c r="J105" s="166" t="s">
        <v>703</v>
      </c>
      <c r="K105" s="148">
        <f>SUM(K84,K87,K90,K93,K96,K99,K102,K103,K104)</f>
        <v>564</v>
      </c>
      <c r="L105" s="148">
        <f>SUM(L84,L87,L90,L93,L96,L99,L102,L103,L104)</f>
        <v>324</v>
      </c>
      <c r="M105" s="136">
        <f t="shared" si="0"/>
        <v>0.57445999999999997</v>
      </c>
      <c r="N105" s="138" t="s">
        <v>6</v>
      </c>
      <c r="O105" s="150" t="s">
        <v>55</v>
      </c>
      <c r="P105" s="158" t="s">
        <v>128</v>
      </c>
      <c r="Q105" s="173" t="s">
        <v>55</v>
      </c>
    </row>
    <row r="106" spans="1:17" ht="14" x14ac:dyDescent="0.15">
      <c r="A106" s="28">
        <v>89</v>
      </c>
      <c r="B106" s="62"/>
      <c r="C106" s="138" t="s">
        <v>134</v>
      </c>
      <c r="D106" s="138">
        <v>11111</v>
      </c>
      <c r="E106" s="147" t="s">
        <v>127</v>
      </c>
      <c r="F106" s="138">
        <v>16688</v>
      </c>
      <c r="G106" s="138">
        <v>1495</v>
      </c>
      <c r="H106" s="138">
        <v>0</v>
      </c>
      <c r="I106" s="138">
        <v>0</v>
      </c>
      <c r="J106" s="167" t="s">
        <v>704</v>
      </c>
      <c r="K106" s="148">
        <v>90</v>
      </c>
      <c r="L106" s="148">
        <v>58</v>
      </c>
      <c r="M106" s="136">
        <f t="shared" si="0"/>
        <v>0.64444000000000001</v>
      </c>
      <c r="N106" s="138" t="s">
        <v>6</v>
      </c>
      <c r="O106" s="150" t="s">
        <v>55</v>
      </c>
      <c r="P106" s="158" t="s">
        <v>128</v>
      </c>
      <c r="Q106" s="173" t="s">
        <v>55</v>
      </c>
    </row>
    <row r="107" spans="1:17" ht="14" x14ac:dyDescent="0.15">
      <c r="A107" s="28">
        <v>90</v>
      </c>
      <c r="B107" s="62"/>
      <c r="C107" s="138" t="s">
        <v>134</v>
      </c>
      <c r="D107" s="138">
        <v>11111</v>
      </c>
      <c r="E107" s="147" t="s">
        <v>127</v>
      </c>
      <c r="F107" s="138">
        <v>16688</v>
      </c>
      <c r="G107" s="138">
        <v>1495</v>
      </c>
      <c r="H107" s="138">
        <v>0</v>
      </c>
      <c r="I107" s="138">
        <v>0</v>
      </c>
      <c r="J107" s="168" t="s">
        <v>705</v>
      </c>
      <c r="K107" s="148">
        <v>0</v>
      </c>
      <c r="L107" s="148">
        <v>0</v>
      </c>
      <c r="M107" s="148">
        <v>0</v>
      </c>
      <c r="N107" s="138" t="s">
        <v>6</v>
      </c>
      <c r="O107" s="150" t="s">
        <v>55</v>
      </c>
      <c r="P107" s="158" t="s">
        <v>128</v>
      </c>
      <c r="Q107" s="173" t="s">
        <v>55</v>
      </c>
    </row>
    <row r="108" spans="1:17" ht="14" x14ac:dyDescent="0.15">
      <c r="A108" s="28">
        <v>91</v>
      </c>
      <c r="B108" s="62"/>
      <c r="C108" s="138" t="s">
        <v>134</v>
      </c>
      <c r="D108" s="138">
        <v>11111</v>
      </c>
      <c r="E108" s="147" t="s">
        <v>127</v>
      </c>
      <c r="F108" s="138">
        <v>16688</v>
      </c>
      <c r="G108" s="138">
        <v>1495</v>
      </c>
      <c r="H108" s="138">
        <v>0</v>
      </c>
      <c r="I108" s="138">
        <v>0</v>
      </c>
      <c r="J108" s="165" t="s">
        <v>706</v>
      </c>
      <c r="K108" s="148">
        <f>SUM(K106:K107)</f>
        <v>90</v>
      </c>
      <c r="L108" s="148">
        <f>SUM(L106:L107)</f>
        <v>58</v>
      </c>
      <c r="M108" s="136">
        <f t="shared" si="0"/>
        <v>0.64444000000000001</v>
      </c>
      <c r="N108" s="138" t="s">
        <v>6</v>
      </c>
      <c r="O108" s="150" t="s">
        <v>55</v>
      </c>
      <c r="P108" s="158" t="s">
        <v>128</v>
      </c>
      <c r="Q108" s="173" t="s">
        <v>55</v>
      </c>
    </row>
    <row r="109" spans="1:17" ht="14" x14ac:dyDescent="0.15">
      <c r="A109" s="28">
        <v>92</v>
      </c>
      <c r="B109" s="62"/>
      <c r="C109" s="138" t="s">
        <v>134</v>
      </c>
      <c r="D109" s="138">
        <v>11111</v>
      </c>
      <c r="E109" s="147" t="s">
        <v>127</v>
      </c>
      <c r="F109" s="138">
        <v>16688</v>
      </c>
      <c r="G109" s="138">
        <v>1495</v>
      </c>
      <c r="H109" s="138">
        <v>0</v>
      </c>
      <c r="I109" s="138">
        <v>0</v>
      </c>
      <c r="J109" s="165" t="s">
        <v>707</v>
      </c>
      <c r="K109" s="148">
        <v>283</v>
      </c>
      <c r="L109" s="148">
        <v>167</v>
      </c>
      <c r="M109" s="136">
        <f t="shared" si="0"/>
        <v>0.59009999999999996</v>
      </c>
      <c r="N109" s="138" t="s">
        <v>6</v>
      </c>
      <c r="O109" s="150" t="s">
        <v>55</v>
      </c>
      <c r="P109" s="158" t="s">
        <v>128</v>
      </c>
      <c r="Q109" s="173" t="s">
        <v>55</v>
      </c>
    </row>
    <row r="110" spans="1:17" ht="14" x14ac:dyDescent="0.15">
      <c r="A110" s="28">
        <v>93</v>
      </c>
      <c r="B110" s="62"/>
      <c r="C110" s="138" t="s">
        <v>134</v>
      </c>
      <c r="D110" s="138">
        <v>11111</v>
      </c>
      <c r="E110" s="147" t="s">
        <v>127</v>
      </c>
      <c r="F110" s="138">
        <v>16688</v>
      </c>
      <c r="G110" s="138">
        <v>1495</v>
      </c>
      <c r="H110" s="138">
        <v>0</v>
      </c>
      <c r="I110" s="138">
        <v>0</v>
      </c>
      <c r="J110" s="165" t="s">
        <v>708</v>
      </c>
      <c r="K110" s="148">
        <v>0</v>
      </c>
      <c r="L110" s="148">
        <v>0</v>
      </c>
      <c r="M110" s="148">
        <v>0</v>
      </c>
      <c r="N110" s="138" t="s">
        <v>6</v>
      </c>
      <c r="O110" s="150" t="s">
        <v>55</v>
      </c>
      <c r="P110" s="158" t="s">
        <v>128</v>
      </c>
      <c r="Q110" s="173" t="s">
        <v>55</v>
      </c>
    </row>
    <row r="111" spans="1:17" ht="14" x14ac:dyDescent="0.15">
      <c r="A111" s="28">
        <v>94</v>
      </c>
      <c r="B111" s="62"/>
      <c r="C111" s="138" t="s">
        <v>134</v>
      </c>
      <c r="D111" s="138">
        <v>11111</v>
      </c>
      <c r="E111" s="147" t="s">
        <v>127</v>
      </c>
      <c r="F111" s="138">
        <v>16688</v>
      </c>
      <c r="G111" s="138">
        <v>1495</v>
      </c>
      <c r="H111" s="138">
        <v>0</v>
      </c>
      <c r="I111" s="138">
        <v>0</v>
      </c>
      <c r="J111" s="165" t="s">
        <v>709</v>
      </c>
      <c r="K111" s="148">
        <f>SUM(K109:K110)</f>
        <v>283</v>
      </c>
      <c r="L111" s="148">
        <f>SUM(L109:L110)</f>
        <v>167</v>
      </c>
      <c r="M111" s="136">
        <f t="shared" si="0"/>
        <v>0.59009999999999996</v>
      </c>
      <c r="N111" s="138" t="s">
        <v>6</v>
      </c>
      <c r="O111" s="150" t="s">
        <v>55</v>
      </c>
      <c r="P111" s="158" t="s">
        <v>128</v>
      </c>
      <c r="Q111" s="173" t="s">
        <v>55</v>
      </c>
    </row>
    <row r="112" spans="1:17" ht="14" x14ac:dyDescent="0.15">
      <c r="A112" s="28">
        <v>95</v>
      </c>
      <c r="B112" s="62"/>
      <c r="C112" s="138" t="s">
        <v>134</v>
      </c>
      <c r="D112" s="138">
        <v>11111</v>
      </c>
      <c r="E112" s="147" t="s">
        <v>127</v>
      </c>
      <c r="F112" s="138">
        <v>16688</v>
      </c>
      <c r="G112" s="138">
        <v>1495</v>
      </c>
      <c r="H112" s="138">
        <v>0</v>
      </c>
      <c r="I112" s="138">
        <v>0</v>
      </c>
      <c r="J112" s="165" t="s">
        <v>710</v>
      </c>
      <c r="K112" s="148">
        <v>59</v>
      </c>
      <c r="L112" s="148">
        <v>32</v>
      </c>
      <c r="M112" s="136">
        <f t="shared" si="0"/>
        <v>0.54237000000000002</v>
      </c>
      <c r="N112" s="138" t="s">
        <v>6</v>
      </c>
      <c r="O112" s="150" t="s">
        <v>55</v>
      </c>
      <c r="P112" s="158" t="s">
        <v>128</v>
      </c>
      <c r="Q112" s="173" t="s">
        <v>55</v>
      </c>
    </row>
    <row r="113" spans="1:17" ht="14" x14ac:dyDescent="0.15">
      <c r="A113" s="28">
        <v>96</v>
      </c>
      <c r="B113" s="62"/>
      <c r="C113" s="138" t="s">
        <v>134</v>
      </c>
      <c r="D113" s="138">
        <v>11111</v>
      </c>
      <c r="E113" s="147" t="s">
        <v>127</v>
      </c>
      <c r="F113" s="138">
        <v>16688</v>
      </c>
      <c r="G113" s="138">
        <v>1495</v>
      </c>
      <c r="H113" s="138">
        <v>0</v>
      </c>
      <c r="I113" s="138">
        <v>0</v>
      </c>
      <c r="J113" s="165" t="s">
        <v>711</v>
      </c>
      <c r="K113" s="148">
        <v>132</v>
      </c>
      <c r="L113" s="148">
        <v>67</v>
      </c>
      <c r="M113" s="136">
        <f t="shared" si="0"/>
        <v>0.50756999999999997</v>
      </c>
      <c r="N113" s="138" t="s">
        <v>6</v>
      </c>
      <c r="O113" s="150" t="s">
        <v>55</v>
      </c>
      <c r="P113" s="158" t="s">
        <v>128</v>
      </c>
      <c r="Q113" s="173" t="s">
        <v>55</v>
      </c>
    </row>
    <row r="114" spans="1:17" ht="14" x14ac:dyDescent="0.15">
      <c r="A114" s="28">
        <v>97</v>
      </c>
      <c r="B114" s="62"/>
      <c r="C114" s="138" t="s">
        <v>134</v>
      </c>
      <c r="D114" s="138">
        <v>11111</v>
      </c>
      <c r="E114" s="147" t="s">
        <v>127</v>
      </c>
      <c r="F114" s="138">
        <v>16688</v>
      </c>
      <c r="G114" s="138">
        <v>1495</v>
      </c>
      <c r="H114" s="138">
        <v>0</v>
      </c>
      <c r="I114" s="138">
        <v>0</v>
      </c>
      <c r="J114" s="165" t="s">
        <v>712</v>
      </c>
      <c r="K114" s="148">
        <f>SUM(K108,K111,K112,K113)</f>
        <v>564</v>
      </c>
      <c r="L114" s="148">
        <f>SUM(L108,L111,L112,L113)</f>
        <v>324</v>
      </c>
      <c r="M114" s="136">
        <f t="shared" si="0"/>
        <v>0.57445999999999997</v>
      </c>
      <c r="N114" s="138" t="s">
        <v>6</v>
      </c>
      <c r="O114" s="150" t="s">
        <v>55</v>
      </c>
      <c r="P114" s="158" t="s">
        <v>128</v>
      </c>
      <c r="Q114" s="173" t="s">
        <v>55</v>
      </c>
    </row>
    <row r="115" spans="1:17" x14ac:dyDescent="0.15">
      <c r="A115" s="28">
        <v>98</v>
      </c>
      <c r="B115" s="62"/>
      <c r="C115" s="29" t="s">
        <v>134</v>
      </c>
      <c r="D115" s="29">
        <v>11111</v>
      </c>
      <c r="E115" s="87" t="s">
        <v>127</v>
      </c>
      <c r="F115" s="29">
        <v>16688</v>
      </c>
      <c r="G115" s="29">
        <v>1495</v>
      </c>
      <c r="H115" s="29">
        <v>0</v>
      </c>
      <c r="I115" s="29">
        <v>0</v>
      </c>
      <c r="J115" s="29" t="s">
        <v>221</v>
      </c>
      <c r="K115" s="101">
        <v>31</v>
      </c>
      <c r="L115" s="101">
        <v>12</v>
      </c>
      <c r="M115" s="98">
        <f>TRUNC(L115/K115,5)</f>
        <v>0.38708999999999999</v>
      </c>
      <c r="N115" s="29" t="s">
        <v>6</v>
      </c>
      <c r="O115" s="89" t="s">
        <v>55</v>
      </c>
      <c r="P115" s="157" t="s">
        <v>128</v>
      </c>
      <c r="Q115" s="173" t="s">
        <v>55</v>
      </c>
    </row>
    <row r="116" spans="1:17" x14ac:dyDescent="0.15">
      <c r="A116" s="28">
        <v>99</v>
      </c>
      <c r="B116" s="62"/>
      <c r="C116" s="29" t="s">
        <v>134</v>
      </c>
      <c r="D116" s="29">
        <v>11111</v>
      </c>
      <c r="E116" s="87" t="s">
        <v>127</v>
      </c>
      <c r="F116" s="29">
        <v>16688</v>
      </c>
      <c r="G116" s="29">
        <v>1495</v>
      </c>
      <c r="H116" s="29">
        <v>0</v>
      </c>
      <c r="I116" s="29">
        <v>0</v>
      </c>
      <c r="J116" s="29" t="s">
        <v>222</v>
      </c>
      <c r="K116" s="101">
        <v>40</v>
      </c>
      <c r="L116" s="101">
        <v>25</v>
      </c>
      <c r="M116" s="98">
        <f t="shared" si="0"/>
        <v>0.625</v>
      </c>
      <c r="N116" s="29" t="s">
        <v>6</v>
      </c>
      <c r="O116" s="89" t="s">
        <v>55</v>
      </c>
      <c r="P116" s="157" t="s">
        <v>128</v>
      </c>
      <c r="Q116" s="173" t="s">
        <v>55</v>
      </c>
    </row>
    <row r="117" spans="1:17" x14ac:dyDescent="0.15">
      <c r="A117" s="28">
        <v>100</v>
      </c>
      <c r="B117" s="62"/>
      <c r="C117" s="29" t="s">
        <v>134</v>
      </c>
      <c r="D117" s="29">
        <v>11111</v>
      </c>
      <c r="E117" s="87" t="s">
        <v>127</v>
      </c>
      <c r="F117" s="29">
        <v>16688</v>
      </c>
      <c r="G117" s="29">
        <v>1495</v>
      </c>
      <c r="H117" s="29">
        <v>0</v>
      </c>
      <c r="I117" s="29">
        <v>0</v>
      </c>
      <c r="J117" s="29" t="s">
        <v>223</v>
      </c>
      <c r="K117" s="101">
        <v>32</v>
      </c>
      <c r="L117" s="101">
        <v>14</v>
      </c>
      <c r="M117" s="98">
        <f t="shared" si="0"/>
        <v>0.4375</v>
      </c>
      <c r="N117" s="29" t="s">
        <v>6</v>
      </c>
      <c r="O117" s="89" t="s">
        <v>55</v>
      </c>
      <c r="P117" s="157" t="s">
        <v>128</v>
      </c>
      <c r="Q117" s="173" t="s">
        <v>55</v>
      </c>
    </row>
    <row r="118" spans="1:17" x14ac:dyDescent="0.15">
      <c r="A118" s="28">
        <v>101</v>
      </c>
      <c r="B118" s="62"/>
      <c r="C118" s="29" t="s">
        <v>134</v>
      </c>
      <c r="D118" s="29">
        <v>11111</v>
      </c>
      <c r="E118" s="87" t="s">
        <v>127</v>
      </c>
      <c r="F118" s="29">
        <v>16688</v>
      </c>
      <c r="G118" s="29">
        <v>1495</v>
      </c>
      <c r="H118" s="29">
        <v>0</v>
      </c>
      <c r="I118" s="29">
        <v>0</v>
      </c>
      <c r="J118" s="29" t="s">
        <v>224</v>
      </c>
      <c r="K118" s="101">
        <f>SUM(K115:K117)</f>
        <v>103</v>
      </c>
      <c r="L118" s="101">
        <f>SUM(L115:L117)</f>
        <v>51</v>
      </c>
      <c r="M118" s="98">
        <f t="shared" si="0"/>
        <v>0.49514000000000002</v>
      </c>
      <c r="N118" s="29" t="s">
        <v>6</v>
      </c>
      <c r="O118" s="89" t="s">
        <v>55</v>
      </c>
      <c r="P118" s="157" t="s">
        <v>128</v>
      </c>
      <c r="Q118" s="173" t="s">
        <v>55</v>
      </c>
    </row>
    <row r="119" spans="1:17" x14ac:dyDescent="0.15">
      <c r="A119" s="28">
        <v>102</v>
      </c>
      <c r="B119" s="62"/>
      <c r="C119" s="138" t="s">
        <v>134</v>
      </c>
      <c r="D119" s="146">
        <v>11111</v>
      </c>
      <c r="E119" s="147" t="s">
        <v>127</v>
      </c>
      <c r="F119" s="138">
        <v>16688</v>
      </c>
      <c r="G119" s="138">
        <v>1495</v>
      </c>
      <c r="H119" s="138">
        <v>0</v>
      </c>
      <c r="I119" s="138">
        <v>0</v>
      </c>
      <c r="J119" s="138" t="s">
        <v>341</v>
      </c>
      <c r="K119" s="148">
        <v>4021</v>
      </c>
      <c r="L119" s="148">
        <v>380</v>
      </c>
      <c r="M119" s="136">
        <f t="shared" si="0"/>
        <v>9.4500000000000001E-2</v>
      </c>
      <c r="N119" s="138" t="s">
        <v>6</v>
      </c>
      <c r="O119" s="150" t="s">
        <v>55</v>
      </c>
      <c r="P119" s="158" t="s">
        <v>128</v>
      </c>
      <c r="Q119" s="173" t="s">
        <v>55</v>
      </c>
    </row>
    <row r="120" spans="1:17" x14ac:dyDescent="0.15">
      <c r="A120" s="28">
        <v>103</v>
      </c>
      <c r="B120" s="62"/>
      <c r="C120" s="29" t="s">
        <v>134</v>
      </c>
      <c r="D120" s="29">
        <v>11111</v>
      </c>
      <c r="E120" s="87" t="s">
        <v>127</v>
      </c>
      <c r="F120" s="29">
        <v>16688</v>
      </c>
      <c r="G120" s="29">
        <v>1495</v>
      </c>
      <c r="H120" s="29">
        <v>0</v>
      </c>
      <c r="I120" s="29">
        <v>0</v>
      </c>
      <c r="J120" s="29" t="s">
        <v>89</v>
      </c>
      <c r="K120" s="101">
        <v>127281</v>
      </c>
      <c r="L120" s="101">
        <v>40100</v>
      </c>
      <c r="M120" s="98">
        <f t="shared" si="0"/>
        <v>0.31505</v>
      </c>
      <c r="N120" s="29" t="s">
        <v>6</v>
      </c>
      <c r="O120" s="89" t="s">
        <v>55</v>
      </c>
      <c r="P120" s="157" t="s">
        <v>128</v>
      </c>
      <c r="Q120" s="173" t="s">
        <v>55</v>
      </c>
    </row>
    <row r="121" spans="1:17" x14ac:dyDescent="0.15">
      <c r="A121" s="28">
        <v>104</v>
      </c>
      <c r="B121" s="62"/>
      <c r="C121" s="29" t="s">
        <v>134</v>
      </c>
      <c r="D121" s="29">
        <v>11111</v>
      </c>
      <c r="E121" s="87" t="s">
        <v>127</v>
      </c>
      <c r="F121" s="29">
        <v>16688</v>
      </c>
      <c r="G121" s="29">
        <v>1495</v>
      </c>
      <c r="H121" s="29">
        <v>0</v>
      </c>
      <c r="I121" s="29">
        <v>0</v>
      </c>
      <c r="J121" s="29" t="s">
        <v>91</v>
      </c>
      <c r="K121" s="101">
        <v>127281</v>
      </c>
      <c r="L121" s="101">
        <v>9000</v>
      </c>
      <c r="M121" s="98">
        <f t="shared" si="0"/>
        <v>7.0699999999999999E-2</v>
      </c>
      <c r="N121" s="29" t="s">
        <v>6</v>
      </c>
      <c r="O121" s="89" t="s">
        <v>55</v>
      </c>
      <c r="P121" s="157" t="s">
        <v>128</v>
      </c>
      <c r="Q121" s="173" t="s">
        <v>55</v>
      </c>
    </row>
    <row r="122" spans="1:17" x14ac:dyDescent="0.15">
      <c r="A122" s="28">
        <v>105</v>
      </c>
      <c r="B122" s="62"/>
      <c r="C122" s="29" t="s">
        <v>134</v>
      </c>
      <c r="D122" s="29">
        <v>11111</v>
      </c>
      <c r="E122" s="87" t="s">
        <v>127</v>
      </c>
      <c r="F122" s="29">
        <v>16688</v>
      </c>
      <c r="G122" s="29">
        <v>1495</v>
      </c>
      <c r="H122" s="29">
        <v>0</v>
      </c>
      <c r="I122" s="29">
        <v>0</v>
      </c>
      <c r="J122" s="29" t="s">
        <v>93</v>
      </c>
      <c r="K122" s="101">
        <v>127281</v>
      </c>
      <c r="L122" s="101">
        <v>8000</v>
      </c>
      <c r="M122" s="98">
        <f t="shared" si="0"/>
        <v>6.2850000000000003E-2</v>
      </c>
      <c r="N122" s="29" t="s">
        <v>6</v>
      </c>
      <c r="O122" s="89" t="s">
        <v>55</v>
      </c>
      <c r="P122" s="157" t="s">
        <v>128</v>
      </c>
      <c r="Q122" s="173" t="s">
        <v>55</v>
      </c>
    </row>
    <row r="123" spans="1:17" x14ac:dyDescent="0.15">
      <c r="A123" s="28">
        <v>106</v>
      </c>
      <c r="B123" s="62"/>
      <c r="C123" s="29" t="s">
        <v>134</v>
      </c>
      <c r="D123" s="29">
        <v>11111</v>
      </c>
      <c r="E123" s="87" t="s">
        <v>127</v>
      </c>
      <c r="F123" s="29">
        <v>16688</v>
      </c>
      <c r="G123" s="29">
        <v>1495</v>
      </c>
      <c r="H123" s="29">
        <v>0</v>
      </c>
      <c r="I123" s="29">
        <v>0</v>
      </c>
      <c r="J123" s="29" t="s">
        <v>95</v>
      </c>
      <c r="K123" s="101">
        <v>127281</v>
      </c>
      <c r="L123" s="101">
        <v>10000</v>
      </c>
      <c r="M123" s="98">
        <f t="shared" si="0"/>
        <v>7.8560000000000005E-2</v>
      </c>
      <c r="N123" s="29" t="s">
        <v>6</v>
      </c>
      <c r="O123" s="89" t="s">
        <v>55</v>
      </c>
      <c r="P123" s="157" t="s">
        <v>128</v>
      </c>
      <c r="Q123" s="173" t="s">
        <v>55</v>
      </c>
    </row>
    <row r="124" spans="1:17" x14ac:dyDescent="0.15">
      <c r="A124" s="28">
        <v>107</v>
      </c>
      <c r="B124" s="62"/>
      <c r="C124" s="29" t="s">
        <v>134</v>
      </c>
      <c r="D124" s="29">
        <v>11111</v>
      </c>
      <c r="E124" s="87" t="s">
        <v>127</v>
      </c>
      <c r="F124" s="29">
        <v>16688</v>
      </c>
      <c r="G124" s="29">
        <v>1495</v>
      </c>
      <c r="H124" s="29">
        <v>0</v>
      </c>
      <c r="I124" s="29">
        <v>0</v>
      </c>
      <c r="J124" s="29" t="s">
        <v>97</v>
      </c>
      <c r="K124" s="101">
        <v>127281</v>
      </c>
      <c r="L124" s="101">
        <v>12000</v>
      </c>
      <c r="M124" s="98">
        <f t="shared" si="0"/>
        <v>9.4270000000000007E-2</v>
      </c>
      <c r="N124" s="29" t="s">
        <v>6</v>
      </c>
      <c r="O124" s="89" t="s">
        <v>55</v>
      </c>
      <c r="P124" s="157" t="s">
        <v>128</v>
      </c>
      <c r="Q124" s="173" t="s">
        <v>55</v>
      </c>
    </row>
    <row r="125" spans="1:17" x14ac:dyDescent="0.15">
      <c r="A125" s="28">
        <v>108</v>
      </c>
      <c r="B125" s="62"/>
      <c r="C125" s="29" t="s">
        <v>134</v>
      </c>
      <c r="D125" s="29">
        <v>11111</v>
      </c>
      <c r="E125" s="87" t="s">
        <v>127</v>
      </c>
      <c r="F125" s="29">
        <v>16688</v>
      </c>
      <c r="G125" s="29">
        <v>1495</v>
      </c>
      <c r="H125" s="29">
        <v>0</v>
      </c>
      <c r="I125" s="29">
        <v>0</v>
      </c>
      <c r="J125" s="29" t="s">
        <v>99</v>
      </c>
      <c r="K125" s="101">
        <v>127281</v>
      </c>
      <c r="L125" s="101">
        <v>3000</v>
      </c>
      <c r="M125" s="98">
        <f t="shared" si="0"/>
        <v>2.3560000000000001E-2</v>
      </c>
      <c r="N125" s="29" t="s">
        <v>6</v>
      </c>
      <c r="O125" s="89" t="s">
        <v>55</v>
      </c>
      <c r="P125" s="157" t="s">
        <v>128</v>
      </c>
      <c r="Q125" s="173" t="s">
        <v>55</v>
      </c>
    </row>
    <row r="126" spans="1:17" x14ac:dyDescent="0.15">
      <c r="A126" s="28">
        <v>109</v>
      </c>
      <c r="B126" s="62"/>
      <c r="C126" s="29" t="s">
        <v>134</v>
      </c>
      <c r="D126" s="29">
        <v>11111</v>
      </c>
      <c r="E126" s="87" t="s">
        <v>127</v>
      </c>
      <c r="F126" s="29">
        <v>16688</v>
      </c>
      <c r="G126" s="29">
        <v>1495</v>
      </c>
      <c r="H126" s="29">
        <v>0</v>
      </c>
      <c r="I126" s="29">
        <v>0</v>
      </c>
      <c r="J126" s="29" t="s">
        <v>101</v>
      </c>
      <c r="K126" s="101">
        <v>127281</v>
      </c>
      <c r="L126" s="101">
        <v>13000</v>
      </c>
      <c r="M126" s="98">
        <f t="shared" si="0"/>
        <v>0.10213</v>
      </c>
      <c r="N126" s="29" t="s">
        <v>6</v>
      </c>
      <c r="O126" s="89" t="s">
        <v>55</v>
      </c>
      <c r="P126" s="157" t="s">
        <v>128</v>
      </c>
      <c r="Q126" s="173" t="s">
        <v>55</v>
      </c>
    </row>
    <row r="127" spans="1:17" x14ac:dyDescent="0.15">
      <c r="A127" s="28">
        <v>110</v>
      </c>
      <c r="B127" s="62"/>
      <c r="C127" s="29" t="s">
        <v>134</v>
      </c>
      <c r="D127" s="29">
        <v>11111</v>
      </c>
      <c r="E127" s="87" t="s">
        <v>127</v>
      </c>
      <c r="F127" s="29">
        <v>16688</v>
      </c>
      <c r="G127" s="29">
        <v>1495</v>
      </c>
      <c r="H127" s="29">
        <v>0</v>
      </c>
      <c r="I127" s="29">
        <v>0</v>
      </c>
      <c r="J127" s="90" t="s">
        <v>103</v>
      </c>
      <c r="K127" s="101">
        <v>127281</v>
      </c>
      <c r="L127" s="101">
        <v>900</v>
      </c>
      <c r="M127" s="98">
        <f t="shared" si="0"/>
        <v>7.0699999999999999E-3</v>
      </c>
      <c r="N127" s="29" t="s">
        <v>6</v>
      </c>
      <c r="O127" s="89" t="s">
        <v>55</v>
      </c>
      <c r="P127" s="157" t="s">
        <v>128</v>
      </c>
      <c r="Q127" s="173" t="s">
        <v>55</v>
      </c>
    </row>
    <row r="128" spans="1:17" ht="14" x14ac:dyDescent="0.15">
      <c r="A128" s="28">
        <v>111</v>
      </c>
      <c r="B128" s="62"/>
      <c r="C128" s="29" t="s">
        <v>134</v>
      </c>
      <c r="D128" s="29">
        <v>11111</v>
      </c>
      <c r="E128" s="87" t="s">
        <v>127</v>
      </c>
      <c r="F128" s="29">
        <v>16688</v>
      </c>
      <c r="G128" s="29">
        <v>1495</v>
      </c>
      <c r="H128" s="29">
        <v>0</v>
      </c>
      <c r="I128" s="29">
        <v>0</v>
      </c>
      <c r="J128" s="29" t="s">
        <v>176</v>
      </c>
      <c r="K128" s="101">
        <v>127281</v>
      </c>
      <c r="L128" s="101">
        <v>750</v>
      </c>
      <c r="M128" s="98">
        <f t="shared" si="0"/>
        <v>5.8900000000000003E-3</v>
      </c>
      <c r="N128" s="88" t="s">
        <v>6</v>
      </c>
      <c r="O128" s="89" t="s">
        <v>55</v>
      </c>
      <c r="P128" s="157" t="s">
        <v>128</v>
      </c>
      <c r="Q128" s="173" t="s">
        <v>55</v>
      </c>
    </row>
    <row r="129" spans="1:17" ht="14" x14ac:dyDescent="0.15">
      <c r="A129" s="28">
        <v>112</v>
      </c>
      <c r="B129" s="62"/>
      <c r="C129" s="29" t="s">
        <v>134</v>
      </c>
      <c r="D129" s="29">
        <v>11111</v>
      </c>
      <c r="E129" s="87" t="s">
        <v>127</v>
      </c>
      <c r="F129" s="29">
        <v>16688</v>
      </c>
      <c r="G129" s="29">
        <v>1495</v>
      </c>
      <c r="H129" s="29">
        <v>0</v>
      </c>
      <c r="I129" s="29">
        <v>0</v>
      </c>
      <c r="J129" s="29" t="s">
        <v>177</v>
      </c>
      <c r="K129" s="101">
        <v>127281</v>
      </c>
      <c r="L129" s="101">
        <v>11000</v>
      </c>
      <c r="M129" s="98">
        <f t="shared" si="0"/>
        <v>8.6419999999999997E-2</v>
      </c>
      <c r="N129" s="88" t="s">
        <v>6</v>
      </c>
      <c r="O129" s="89" t="s">
        <v>55</v>
      </c>
      <c r="P129" s="157" t="s">
        <v>128</v>
      </c>
      <c r="Q129" s="173" t="s">
        <v>55</v>
      </c>
    </row>
    <row r="130" spans="1:17" s="6" customFormat="1" ht="14" x14ac:dyDescent="0.15">
      <c r="A130" s="28">
        <v>113</v>
      </c>
      <c r="B130" s="42"/>
      <c r="C130" s="29" t="s">
        <v>134</v>
      </c>
      <c r="D130" s="29">
        <v>11111</v>
      </c>
      <c r="E130" s="87" t="s">
        <v>127</v>
      </c>
      <c r="F130" s="29">
        <v>16688</v>
      </c>
      <c r="G130" s="29">
        <v>1495</v>
      </c>
      <c r="H130" s="29">
        <v>0</v>
      </c>
      <c r="I130" s="29">
        <v>0</v>
      </c>
      <c r="J130" s="107" t="s">
        <v>190</v>
      </c>
      <c r="K130" s="101">
        <v>127281</v>
      </c>
      <c r="L130" s="101">
        <f>SUM(L127:L129)</f>
        <v>12650</v>
      </c>
      <c r="M130" s="98">
        <f t="shared" si="0"/>
        <v>9.9379999999999996E-2</v>
      </c>
      <c r="N130" s="88" t="s">
        <v>6</v>
      </c>
      <c r="O130" s="89" t="s">
        <v>55</v>
      </c>
      <c r="P130" s="157" t="s">
        <v>128</v>
      </c>
      <c r="Q130" s="173" t="s">
        <v>55</v>
      </c>
    </row>
    <row r="131" spans="1:17" x14ac:dyDescent="0.15">
      <c r="A131" s="28">
        <v>114</v>
      </c>
      <c r="B131" s="62"/>
      <c r="C131" s="29" t="s">
        <v>134</v>
      </c>
      <c r="D131" s="29">
        <v>11111</v>
      </c>
      <c r="E131" s="87" t="s">
        <v>127</v>
      </c>
      <c r="F131" s="29">
        <v>16688</v>
      </c>
      <c r="G131" s="29">
        <v>1495</v>
      </c>
      <c r="H131" s="29">
        <v>0</v>
      </c>
      <c r="I131" s="29">
        <v>0</v>
      </c>
      <c r="J131" s="29" t="s">
        <v>189</v>
      </c>
      <c r="K131" s="101">
        <v>127281</v>
      </c>
      <c r="L131" s="101">
        <f>SUM(L120:L123,L125)</f>
        <v>70100</v>
      </c>
      <c r="M131" s="98">
        <f t="shared" si="0"/>
        <v>0.55074000000000001</v>
      </c>
      <c r="N131" s="29" t="s">
        <v>6</v>
      </c>
      <c r="O131" s="89" t="s">
        <v>55</v>
      </c>
      <c r="P131" s="157" t="s">
        <v>128</v>
      </c>
      <c r="Q131" s="173" t="s">
        <v>55</v>
      </c>
    </row>
    <row r="132" spans="1:17" x14ac:dyDescent="0.15">
      <c r="A132" s="28">
        <v>115</v>
      </c>
      <c r="B132" s="62"/>
      <c r="C132" s="29" t="s">
        <v>134</v>
      </c>
      <c r="D132" s="29">
        <v>11111</v>
      </c>
      <c r="E132" s="87" t="s">
        <v>127</v>
      </c>
      <c r="F132" s="29">
        <v>16688</v>
      </c>
      <c r="G132" s="29">
        <v>1495</v>
      </c>
      <c r="H132" s="29">
        <v>0</v>
      </c>
      <c r="I132" s="29">
        <v>0</v>
      </c>
      <c r="J132" s="29" t="s">
        <v>954</v>
      </c>
      <c r="K132" s="101">
        <v>127281</v>
      </c>
      <c r="L132" s="101">
        <f>SUM(L120,L121,L122,L123,L125,L127)</f>
        <v>71000</v>
      </c>
      <c r="M132" s="98">
        <f t="shared" si="0"/>
        <v>0.55781999999999998</v>
      </c>
      <c r="N132" s="29" t="s">
        <v>6</v>
      </c>
      <c r="O132" s="89" t="s">
        <v>55</v>
      </c>
      <c r="P132" s="157" t="s">
        <v>128</v>
      </c>
      <c r="Q132" s="173" t="s">
        <v>55</v>
      </c>
    </row>
    <row r="133" spans="1:17" x14ac:dyDescent="0.15">
      <c r="A133" s="28">
        <v>116</v>
      </c>
      <c r="B133" s="62"/>
      <c r="C133" s="138" t="s">
        <v>134</v>
      </c>
      <c r="D133" s="146">
        <v>11111</v>
      </c>
      <c r="E133" s="147" t="s">
        <v>127</v>
      </c>
      <c r="F133" s="138">
        <v>16688</v>
      </c>
      <c r="G133" s="138">
        <v>1495</v>
      </c>
      <c r="H133" s="138">
        <v>0</v>
      </c>
      <c r="I133" s="138">
        <v>0</v>
      </c>
      <c r="J133" s="138" t="s">
        <v>907</v>
      </c>
      <c r="K133" s="148">
        <v>4021</v>
      </c>
      <c r="L133" s="148">
        <v>1000</v>
      </c>
      <c r="M133" s="136">
        <f>TRUNC(L133/K133,5)</f>
        <v>0.24868999999999999</v>
      </c>
      <c r="N133" s="138" t="s">
        <v>6</v>
      </c>
      <c r="O133" s="150" t="s">
        <v>55</v>
      </c>
      <c r="P133" s="158" t="s">
        <v>128</v>
      </c>
      <c r="Q133" s="173" t="s">
        <v>55</v>
      </c>
    </row>
    <row r="134" spans="1:17" ht="14" x14ac:dyDescent="0.15">
      <c r="A134" s="28">
        <v>117</v>
      </c>
      <c r="B134" s="62"/>
      <c r="C134" s="138" t="s">
        <v>134</v>
      </c>
      <c r="D134" s="138">
        <v>11111</v>
      </c>
      <c r="E134" s="147" t="s">
        <v>127</v>
      </c>
      <c r="F134" s="138">
        <v>16688</v>
      </c>
      <c r="G134" s="138">
        <v>1495</v>
      </c>
      <c r="H134" s="138">
        <v>0</v>
      </c>
      <c r="I134" s="138">
        <v>0</v>
      </c>
      <c r="J134" s="165" t="s">
        <v>363</v>
      </c>
      <c r="K134" s="148">
        <v>873</v>
      </c>
      <c r="L134" s="148">
        <v>142</v>
      </c>
      <c r="M134" s="136">
        <f t="shared" si="0"/>
        <v>0.16264999999999999</v>
      </c>
      <c r="N134" s="138" t="s">
        <v>6</v>
      </c>
      <c r="O134" s="150" t="s">
        <v>55</v>
      </c>
      <c r="P134" s="158" t="s">
        <v>128</v>
      </c>
      <c r="Q134" s="173" t="s">
        <v>55</v>
      </c>
    </row>
    <row r="135" spans="1:17" ht="14" x14ac:dyDescent="0.15">
      <c r="A135" s="28">
        <v>118</v>
      </c>
      <c r="B135" s="62"/>
      <c r="C135" s="138" t="s">
        <v>134</v>
      </c>
      <c r="D135" s="138">
        <v>11111</v>
      </c>
      <c r="E135" s="147" t="s">
        <v>127</v>
      </c>
      <c r="F135" s="138">
        <v>16688</v>
      </c>
      <c r="G135" s="138">
        <v>1495</v>
      </c>
      <c r="H135" s="138">
        <v>0</v>
      </c>
      <c r="I135" s="138">
        <v>0</v>
      </c>
      <c r="J135" s="165" t="s">
        <v>364</v>
      </c>
      <c r="K135" s="148">
        <v>0</v>
      </c>
      <c r="L135" s="148">
        <v>0</v>
      </c>
      <c r="M135" s="148">
        <v>0</v>
      </c>
      <c r="N135" s="138" t="s">
        <v>6</v>
      </c>
      <c r="O135" s="150" t="s">
        <v>55</v>
      </c>
      <c r="P135" s="158" t="s">
        <v>128</v>
      </c>
      <c r="Q135" s="173" t="s">
        <v>55</v>
      </c>
    </row>
    <row r="136" spans="1:17" ht="14" x14ac:dyDescent="0.15">
      <c r="A136" s="28">
        <v>119</v>
      </c>
      <c r="B136" s="62"/>
      <c r="C136" s="138" t="s">
        <v>134</v>
      </c>
      <c r="D136" s="138">
        <v>11111</v>
      </c>
      <c r="E136" s="147" t="s">
        <v>127</v>
      </c>
      <c r="F136" s="138">
        <v>16688</v>
      </c>
      <c r="G136" s="138">
        <v>1495</v>
      </c>
      <c r="H136" s="138">
        <v>0</v>
      </c>
      <c r="I136" s="138">
        <v>0</v>
      </c>
      <c r="J136" s="165" t="s">
        <v>365</v>
      </c>
      <c r="K136" s="148">
        <f>SUM(K134:K135)</f>
        <v>873</v>
      </c>
      <c r="L136" s="148">
        <f>SUM(L134:L135)</f>
        <v>142</v>
      </c>
      <c r="M136" s="136">
        <f t="shared" si="0"/>
        <v>0.16264999999999999</v>
      </c>
      <c r="N136" s="138" t="s">
        <v>6</v>
      </c>
      <c r="O136" s="150" t="s">
        <v>55</v>
      </c>
      <c r="P136" s="158" t="s">
        <v>128</v>
      </c>
      <c r="Q136" s="173" t="s">
        <v>55</v>
      </c>
    </row>
    <row r="137" spans="1:17" ht="14" x14ac:dyDescent="0.15">
      <c r="A137" s="28">
        <v>120</v>
      </c>
      <c r="B137" s="62"/>
      <c r="C137" s="138" t="s">
        <v>134</v>
      </c>
      <c r="D137" s="138">
        <v>11111</v>
      </c>
      <c r="E137" s="147" t="s">
        <v>127</v>
      </c>
      <c r="F137" s="138">
        <v>16688</v>
      </c>
      <c r="G137" s="138">
        <v>1495</v>
      </c>
      <c r="H137" s="138">
        <v>0</v>
      </c>
      <c r="I137" s="138">
        <v>0</v>
      </c>
      <c r="J137" s="165" t="s">
        <v>366</v>
      </c>
      <c r="K137" s="148">
        <v>564</v>
      </c>
      <c r="L137" s="148">
        <v>73</v>
      </c>
      <c r="M137" s="136">
        <f t="shared" si="0"/>
        <v>0.12942999999999999</v>
      </c>
      <c r="N137" s="138" t="s">
        <v>6</v>
      </c>
      <c r="O137" s="150" t="s">
        <v>55</v>
      </c>
      <c r="P137" s="158" t="s">
        <v>128</v>
      </c>
      <c r="Q137" s="173" t="s">
        <v>55</v>
      </c>
    </row>
    <row r="138" spans="1:17" ht="14" x14ac:dyDescent="0.15">
      <c r="A138" s="28">
        <v>121</v>
      </c>
      <c r="B138" s="62"/>
      <c r="C138" s="138" t="s">
        <v>134</v>
      </c>
      <c r="D138" s="138">
        <v>11111</v>
      </c>
      <c r="E138" s="147" t="s">
        <v>127</v>
      </c>
      <c r="F138" s="138">
        <v>16688</v>
      </c>
      <c r="G138" s="138">
        <v>1495</v>
      </c>
      <c r="H138" s="138">
        <v>0</v>
      </c>
      <c r="I138" s="138">
        <v>0</v>
      </c>
      <c r="J138" s="165" t="s">
        <v>367</v>
      </c>
      <c r="K138" s="148">
        <v>0</v>
      </c>
      <c r="L138" s="148">
        <v>0</v>
      </c>
      <c r="M138" s="148">
        <v>0</v>
      </c>
      <c r="N138" s="138" t="s">
        <v>6</v>
      </c>
      <c r="O138" s="150" t="s">
        <v>55</v>
      </c>
      <c r="P138" s="158" t="s">
        <v>128</v>
      </c>
      <c r="Q138" s="173" t="s">
        <v>55</v>
      </c>
    </row>
    <row r="139" spans="1:17" ht="14" x14ac:dyDescent="0.15">
      <c r="A139" s="28">
        <v>122</v>
      </c>
      <c r="B139" s="62"/>
      <c r="C139" s="138" t="s">
        <v>134</v>
      </c>
      <c r="D139" s="138">
        <v>11111</v>
      </c>
      <c r="E139" s="147" t="s">
        <v>127</v>
      </c>
      <c r="F139" s="138">
        <v>16688</v>
      </c>
      <c r="G139" s="138">
        <v>1495</v>
      </c>
      <c r="H139" s="138">
        <v>0</v>
      </c>
      <c r="I139" s="138">
        <v>0</v>
      </c>
      <c r="J139" s="165" t="s">
        <v>368</v>
      </c>
      <c r="K139" s="148">
        <f>SUM(K137:K138)</f>
        <v>564</v>
      </c>
      <c r="L139" s="148">
        <f>SUM(L137:L138)</f>
        <v>73</v>
      </c>
      <c r="M139" s="136">
        <f t="shared" si="0"/>
        <v>0.12942999999999999</v>
      </c>
      <c r="N139" s="138" t="s">
        <v>6</v>
      </c>
      <c r="O139" s="150" t="s">
        <v>55</v>
      </c>
      <c r="P139" s="158" t="s">
        <v>128</v>
      </c>
      <c r="Q139" s="173" t="s">
        <v>55</v>
      </c>
    </row>
    <row r="140" spans="1:17" ht="14" x14ac:dyDescent="0.15">
      <c r="A140" s="28">
        <v>123</v>
      </c>
      <c r="B140" s="62"/>
      <c r="C140" s="138" t="s">
        <v>134</v>
      </c>
      <c r="D140" s="138">
        <v>11111</v>
      </c>
      <c r="E140" s="147" t="s">
        <v>127</v>
      </c>
      <c r="F140" s="138">
        <v>16688</v>
      </c>
      <c r="G140" s="138">
        <v>1495</v>
      </c>
      <c r="H140" s="138">
        <v>0</v>
      </c>
      <c r="I140" s="138">
        <v>0</v>
      </c>
      <c r="J140" s="165" t="s">
        <v>369</v>
      </c>
      <c r="K140" s="148">
        <v>256</v>
      </c>
      <c r="L140" s="148">
        <v>187</v>
      </c>
      <c r="M140" s="136">
        <f t="shared" si="0"/>
        <v>0.73046</v>
      </c>
      <c r="N140" s="138" t="s">
        <v>6</v>
      </c>
      <c r="O140" s="150" t="s">
        <v>55</v>
      </c>
      <c r="P140" s="158" t="s">
        <v>128</v>
      </c>
      <c r="Q140" s="173" t="s">
        <v>55</v>
      </c>
    </row>
    <row r="141" spans="1:17" ht="14" x14ac:dyDescent="0.15">
      <c r="A141" s="28">
        <v>124</v>
      </c>
      <c r="B141" s="62"/>
      <c r="C141" s="138" t="s">
        <v>134</v>
      </c>
      <c r="D141" s="138">
        <v>11111</v>
      </c>
      <c r="E141" s="147" t="s">
        <v>127</v>
      </c>
      <c r="F141" s="138">
        <v>16688</v>
      </c>
      <c r="G141" s="138">
        <v>1495</v>
      </c>
      <c r="H141" s="138">
        <v>0</v>
      </c>
      <c r="I141" s="138">
        <v>0</v>
      </c>
      <c r="J141" s="165" t="s">
        <v>370</v>
      </c>
      <c r="K141" s="148">
        <v>0</v>
      </c>
      <c r="L141" s="148">
        <v>0</v>
      </c>
      <c r="M141" s="148">
        <v>0</v>
      </c>
      <c r="N141" s="138" t="s">
        <v>6</v>
      </c>
      <c r="O141" s="150" t="s">
        <v>55</v>
      </c>
      <c r="P141" s="158" t="s">
        <v>128</v>
      </c>
      <c r="Q141" s="173" t="s">
        <v>55</v>
      </c>
    </row>
    <row r="142" spans="1:17" ht="14" x14ac:dyDescent="0.15">
      <c r="A142" s="28">
        <v>125</v>
      </c>
      <c r="B142" s="62"/>
      <c r="C142" s="138" t="s">
        <v>134</v>
      </c>
      <c r="D142" s="138">
        <v>11111</v>
      </c>
      <c r="E142" s="147" t="s">
        <v>127</v>
      </c>
      <c r="F142" s="138">
        <v>16688</v>
      </c>
      <c r="G142" s="138">
        <v>1495</v>
      </c>
      <c r="H142" s="138">
        <v>0</v>
      </c>
      <c r="I142" s="138">
        <v>0</v>
      </c>
      <c r="J142" s="165" t="s">
        <v>371</v>
      </c>
      <c r="K142" s="148">
        <f>SUM(K140:K141)</f>
        <v>256</v>
      </c>
      <c r="L142" s="148">
        <f>SUM(L140:L141)</f>
        <v>187</v>
      </c>
      <c r="M142" s="136">
        <f t="shared" si="0"/>
        <v>0.73046</v>
      </c>
      <c r="N142" s="138" t="s">
        <v>6</v>
      </c>
      <c r="O142" s="150" t="s">
        <v>55</v>
      </c>
      <c r="P142" s="158" t="s">
        <v>128</v>
      </c>
      <c r="Q142" s="173" t="s">
        <v>55</v>
      </c>
    </row>
    <row r="143" spans="1:17" ht="14" x14ac:dyDescent="0.15">
      <c r="A143" s="28">
        <v>126</v>
      </c>
      <c r="B143" s="62"/>
      <c r="C143" s="138" t="s">
        <v>134</v>
      </c>
      <c r="D143" s="138">
        <v>11111</v>
      </c>
      <c r="E143" s="147" t="s">
        <v>127</v>
      </c>
      <c r="F143" s="138">
        <v>16688</v>
      </c>
      <c r="G143" s="138">
        <v>1495</v>
      </c>
      <c r="H143" s="138">
        <v>0</v>
      </c>
      <c r="I143" s="138">
        <v>0</v>
      </c>
      <c r="J143" s="165" t="s">
        <v>372</v>
      </c>
      <c r="K143" s="148">
        <v>375</v>
      </c>
      <c r="L143" s="148">
        <v>72</v>
      </c>
      <c r="M143" s="136">
        <f t="shared" si="0"/>
        <v>0.192</v>
      </c>
      <c r="N143" s="138" t="s">
        <v>6</v>
      </c>
      <c r="O143" s="150" t="s">
        <v>55</v>
      </c>
      <c r="P143" s="158" t="s">
        <v>128</v>
      </c>
      <c r="Q143" s="173" t="s">
        <v>55</v>
      </c>
    </row>
    <row r="144" spans="1:17" ht="14" x14ac:dyDescent="0.15">
      <c r="A144" s="28">
        <v>127</v>
      </c>
      <c r="B144" s="62"/>
      <c r="C144" s="138" t="s">
        <v>134</v>
      </c>
      <c r="D144" s="138">
        <v>11111</v>
      </c>
      <c r="E144" s="147" t="s">
        <v>127</v>
      </c>
      <c r="F144" s="138">
        <v>16688</v>
      </c>
      <c r="G144" s="138">
        <v>1495</v>
      </c>
      <c r="H144" s="138">
        <v>0</v>
      </c>
      <c r="I144" s="138">
        <v>0</v>
      </c>
      <c r="J144" s="165" t="s">
        <v>373</v>
      </c>
      <c r="K144" s="148">
        <v>0</v>
      </c>
      <c r="L144" s="148">
        <v>0</v>
      </c>
      <c r="M144" s="148">
        <v>0</v>
      </c>
      <c r="N144" s="138" t="s">
        <v>6</v>
      </c>
      <c r="O144" s="150" t="s">
        <v>55</v>
      </c>
      <c r="P144" s="158" t="s">
        <v>128</v>
      </c>
      <c r="Q144" s="173" t="s">
        <v>55</v>
      </c>
    </row>
    <row r="145" spans="1:17" ht="14" x14ac:dyDescent="0.15">
      <c r="A145" s="28">
        <v>128</v>
      </c>
      <c r="B145" s="62"/>
      <c r="C145" s="138" t="s">
        <v>134</v>
      </c>
      <c r="D145" s="138">
        <v>11111</v>
      </c>
      <c r="E145" s="147" t="s">
        <v>127</v>
      </c>
      <c r="F145" s="138">
        <v>16688</v>
      </c>
      <c r="G145" s="138">
        <v>1495</v>
      </c>
      <c r="H145" s="138">
        <v>0</v>
      </c>
      <c r="I145" s="138">
        <v>0</v>
      </c>
      <c r="J145" s="165" t="s">
        <v>374</v>
      </c>
      <c r="K145" s="148">
        <f>SUM(K143:K144)</f>
        <v>375</v>
      </c>
      <c r="L145" s="148">
        <f>SUM(L143:L144)</f>
        <v>72</v>
      </c>
      <c r="M145" s="136">
        <f t="shared" si="0"/>
        <v>0.192</v>
      </c>
      <c r="N145" s="138" t="s">
        <v>6</v>
      </c>
      <c r="O145" s="150" t="s">
        <v>55</v>
      </c>
      <c r="P145" s="158" t="s">
        <v>128</v>
      </c>
      <c r="Q145" s="173" t="s">
        <v>55</v>
      </c>
    </row>
    <row r="146" spans="1:17" ht="14" x14ac:dyDescent="0.15">
      <c r="A146" s="28">
        <v>129</v>
      </c>
      <c r="B146" s="62"/>
      <c r="C146" s="138" t="s">
        <v>134</v>
      </c>
      <c r="D146" s="138">
        <v>11111</v>
      </c>
      <c r="E146" s="147" t="s">
        <v>127</v>
      </c>
      <c r="F146" s="138">
        <v>16688</v>
      </c>
      <c r="G146" s="138">
        <v>1495</v>
      </c>
      <c r="H146" s="138">
        <v>0</v>
      </c>
      <c r="I146" s="138">
        <v>0</v>
      </c>
      <c r="J146" s="165" t="s">
        <v>375</v>
      </c>
      <c r="K146" s="148">
        <v>216</v>
      </c>
      <c r="L146" s="148">
        <v>52</v>
      </c>
      <c r="M146" s="136">
        <f t="shared" si="0"/>
        <v>0.24074000000000001</v>
      </c>
      <c r="N146" s="138" t="s">
        <v>6</v>
      </c>
      <c r="O146" s="150" t="s">
        <v>55</v>
      </c>
      <c r="P146" s="158" t="s">
        <v>128</v>
      </c>
      <c r="Q146" s="173" t="s">
        <v>55</v>
      </c>
    </row>
    <row r="147" spans="1:17" ht="14" x14ac:dyDescent="0.15">
      <c r="A147" s="28">
        <v>130</v>
      </c>
      <c r="B147" s="62"/>
      <c r="C147" s="138" t="s">
        <v>134</v>
      </c>
      <c r="D147" s="138">
        <v>11111</v>
      </c>
      <c r="E147" s="147" t="s">
        <v>127</v>
      </c>
      <c r="F147" s="138">
        <v>16688</v>
      </c>
      <c r="G147" s="138">
        <v>1495</v>
      </c>
      <c r="H147" s="138">
        <v>0</v>
      </c>
      <c r="I147" s="138">
        <v>0</v>
      </c>
      <c r="J147" s="165" t="s">
        <v>376</v>
      </c>
      <c r="K147" s="148">
        <v>0</v>
      </c>
      <c r="L147" s="148">
        <v>0</v>
      </c>
      <c r="M147" s="148">
        <v>0</v>
      </c>
      <c r="N147" s="138" t="s">
        <v>6</v>
      </c>
      <c r="O147" s="150" t="s">
        <v>55</v>
      </c>
      <c r="P147" s="158" t="s">
        <v>128</v>
      </c>
      <c r="Q147" s="173" t="s">
        <v>55</v>
      </c>
    </row>
    <row r="148" spans="1:17" ht="14" x14ac:dyDescent="0.15">
      <c r="A148" s="28">
        <v>131</v>
      </c>
      <c r="B148" s="62"/>
      <c r="C148" s="138" t="s">
        <v>134</v>
      </c>
      <c r="D148" s="138">
        <v>11111</v>
      </c>
      <c r="E148" s="147" t="s">
        <v>127</v>
      </c>
      <c r="F148" s="138">
        <v>16688</v>
      </c>
      <c r="G148" s="138">
        <v>1495</v>
      </c>
      <c r="H148" s="138">
        <v>0</v>
      </c>
      <c r="I148" s="138">
        <v>0</v>
      </c>
      <c r="J148" s="165" t="s">
        <v>377</v>
      </c>
      <c r="K148" s="148">
        <f>SUM(K146:K147)</f>
        <v>216</v>
      </c>
      <c r="L148" s="148">
        <f>SUM(L146:L147)</f>
        <v>52</v>
      </c>
      <c r="M148" s="136">
        <f t="shared" si="0"/>
        <v>0.24074000000000001</v>
      </c>
      <c r="N148" s="138" t="s">
        <v>6</v>
      </c>
      <c r="O148" s="150" t="s">
        <v>55</v>
      </c>
      <c r="P148" s="158" t="s">
        <v>128</v>
      </c>
      <c r="Q148" s="173" t="s">
        <v>55</v>
      </c>
    </row>
    <row r="149" spans="1:17" ht="14" x14ac:dyDescent="0.15">
      <c r="A149" s="28">
        <v>132</v>
      </c>
      <c r="B149" s="62"/>
      <c r="C149" s="138" t="s">
        <v>134</v>
      </c>
      <c r="D149" s="138">
        <v>11111</v>
      </c>
      <c r="E149" s="147" t="s">
        <v>127</v>
      </c>
      <c r="F149" s="138">
        <v>16688</v>
      </c>
      <c r="G149" s="138">
        <v>1495</v>
      </c>
      <c r="H149" s="138">
        <v>0</v>
      </c>
      <c r="I149" s="138">
        <v>0</v>
      </c>
      <c r="J149" s="165" t="s">
        <v>378</v>
      </c>
      <c r="K149" s="148">
        <v>185</v>
      </c>
      <c r="L149" s="148">
        <v>63</v>
      </c>
      <c r="M149" s="136">
        <f t="shared" si="0"/>
        <v>0.34054000000000001</v>
      </c>
      <c r="N149" s="138" t="s">
        <v>6</v>
      </c>
      <c r="O149" s="150" t="s">
        <v>55</v>
      </c>
      <c r="P149" s="158" t="s">
        <v>128</v>
      </c>
      <c r="Q149" s="173" t="s">
        <v>55</v>
      </c>
    </row>
    <row r="150" spans="1:17" ht="14" x14ac:dyDescent="0.15">
      <c r="A150" s="28">
        <v>133</v>
      </c>
      <c r="B150" s="62"/>
      <c r="C150" s="138" t="s">
        <v>134</v>
      </c>
      <c r="D150" s="138">
        <v>11111</v>
      </c>
      <c r="E150" s="147" t="s">
        <v>127</v>
      </c>
      <c r="F150" s="138">
        <v>16688</v>
      </c>
      <c r="G150" s="138">
        <v>1495</v>
      </c>
      <c r="H150" s="138">
        <v>0</v>
      </c>
      <c r="I150" s="138">
        <v>0</v>
      </c>
      <c r="J150" s="165" t="s">
        <v>379</v>
      </c>
      <c r="K150" s="148">
        <v>0</v>
      </c>
      <c r="L150" s="148">
        <v>0</v>
      </c>
      <c r="M150" s="148">
        <v>0</v>
      </c>
      <c r="N150" s="138" t="s">
        <v>6</v>
      </c>
      <c r="O150" s="150" t="s">
        <v>55</v>
      </c>
      <c r="P150" s="158" t="s">
        <v>128</v>
      </c>
      <c r="Q150" s="173" t="s">
        <v>55</v>
      </c>
    </row>
    <row r="151" spans="1:17" ht="14" x14ac:dyDescent="0.15">
      <c r="A151" s="28">
        <v>134</v>
      </c>
      <c r="B151" s="62"/>
      <c r="C151" s="138" t="s">
        <v>134</v>
      </c>
      <c r="D151" s="138">
        <v>11111</v>
      </c>
      <c r="E151" s="147" t="s">
        <v>127</v>
      </c>
      <c r="F151" s="138">
        <v>16688</v>
      </c>
      <c r="G151" s="138">
        <v>1495</v>
      </c>
      <c r="H151" s="138">
        <v>0</v>
      </c>
      <c r="I151" s="138">
        <v>0</v>
      </c>
      <c r="J151" s="165" t="s">
        <v>380</v>
      </c>
      <c r="K151" s="148">
        <f>SUM(K149:K150)</f>
        <v>185</v>
      </c>
      <c r="L151" s="148">
        <f>SUM(L149:L150)</f>
        <v>63</v>
      </c>
      <c r="M151" s="136">
        <f t="shared" si="0"/>
        <v>0.34054000000000001</v>
      </c>
      <c r="N151" s="138" t="s">
        <v>6</v>
      </c>
      <c r="O151" s="150" t="s">
        <v>55</v>
      </c>
      <c r="P151" s="158" t="s">
        <v>128</v>
      </c>
      <c r="Q151" s="173" t="s">
        <v>55</v>
      </c>
    </row>
    <row r="152" spans="1:17" ht="14" x14ac:dyDescent="0.15">
      <c r="A152" s="28">
        <v>135</v>
      </c>
      <c r="B152" s="62"/>
      <c r="C152" s="138" t="s">
        <v>134</v>
      </c>
      <c r="D152" s="138">
        <v>11111</v>
      </c>
      <c r="E152" s="147" t="s">
        <v>127</v>
      </c>
      <c r="F152" s="138">
        <v>16688</v>
      </c>
      <c r="G152" s="138">
        <v>1495</v>
      </c>
      <c r="H152" s="138">
        <v>0</v>
      </c>
      <c r="I152" s="138">
        <v>0</v>
      </c>
      <c r="J152" s="165" t="s">
        <v>381</v>
      </c>
      <c r="K152" s="148">
        <v>164</v>
      </c>
      <c r="L152" s="148">
        <v>42</v>
      </c>
      <c r="M152" s="136">
        <f t="shared" si="0"/>
        <v>0.25608999999999998</v>
      </c>
      <c r="N152" s="138" t="s">
        <v>6</v>
      </c>
      <c r="O152" s="150" t="s">
        <v>55</v>
      </c>
      <c r="P152" s="158" t="s">
        <v>128</v>
      </c>
      <c r="Q152" s="173" t="s">
        <v>55</v>
      </c>
    </row>
    <row r="153" spans="1:17" ht="14" x14ac:dyDescent="0.15">
      <c r="A153" s="28">
        <v>136</v>
      </c>
      <c r="B153" s="62"/>
      <c r="C153" s="138" t="s">
        <v>134</v>
      </c>
      <c r="D153" s="138">
        <v>11111</v>
      </c>
      <c r="E153" s="147" t="s">
        <v>127</v>
      </c>
      <c r="F153" s="138">
        <v>16688</v>
      </c>
      <c r="G153" s="138">
        <v>1495</v>
      </c>
      <c r="H153" s="138">
        <v>0</v>
      </c>
      <c r="I153" s="138">
        <v>0</v>
      </c>
      <c r="J153" s="165" t="s">
        <v>382</v>
      </c>
      <c r="K153" s="148">
        <v>0</v>
      </c>
      <c r="L153" s="148">
        <v>0</v>
      </c>
      <c r="M153" s="148">
        <v>0</v>
      </c>
      <c r="N153" s="138" t="s">
        <v>6</v>
      </c>
      <c r="O153" s="150" t="s">
        <v>55</v>
      </c>
      <c r="P153" s="158" t="s">
        <v>128</v>
      </c>
      <c r="Q153" s="173" t="s">
        <v>55</v>
      </c>
    </row>
    <row r="154" spans="1:17" ht="14" x14ac:dyDescent="0.15">
      <c r="A154" s="28">
        <v>137</v>
      </c>
      <c r="B154" s="62"/>
      <c r="C154" s="138" t="s">
        <v>134</v>
      </c>
      <c r="D154" s="138">
        <v>11111</v>
      </c>
      <c r="E154" s="147" t="s">
        <v>127</v>
      </c>
      <c r="F154" s="138">
        <v>16688</v>
      </c>
      <c r="G154" s="138">
        <v>1495</v>
      </c>
      <c r="H154" s="138">
        <v>0</v>
      </c>
      <c r="I154" s="138">
        <v>0</v>
      </c>
      <c r="J154" s="165" t="s">
        <v>383</v>
      </c>
      <c r="K154" s="148">
        <f>SUM(K152:K153)</f>
        <v>164</v>
      </c>
      <c r="L154" s="148">
        <f>SUM(L152:L153)</f>
        <v>42</v>
      </c>
      <c r="M154" s="136">
        <f t="shared" si="0"/>
        <v>0.25608999999999998</v>
      </c>
      <c r="N154" s="138" t="s">
        <v>6</v>
      </c>
      <c r="O154" s="150" t="s">
        <v>55</v>
      </c>
      <c r="P154" s="158" t="s">
        <v>128</v>
      </c>
      <c r="Q154" s="173" t="s">
        <v>55</v>
      </c>
    </row>
    <row r="155" spans="1:17" ht="14" x14ac:dyDescent="0.15">
      <c r="A155" s="28">
        <v>138</v>
      </c>
      <c r="B155" s="62"/>
      <c r="C155" s="138" t="s">
        <v>134</v>
      </c>
      <c r="D155" s="138">
        <v>11111</v>
      </c>
      <c r="E155" s="147" t="s">
        <v>127</v>
      </c>
      <c r="F155" s="138">
        <v>16688</v>
      </c>
      <c r="G155" s="138">
        <v>1495</v>
      </c>
      <c r="H155" s="138">
        <v>0</v>
      </c>
      <c r="I155" s="138">
        <v>0</v>
      </c>
      <c r="J155" s="165" t="s">
        <v>384</v>
      </c>
      <c r="K155" s="148">
        <v>458</v>
      </c>
      <c r="L155" s="148">
        <v>117</v>
      </c>
      <c r="M155" s="136">
        <f t="shared" si="0"/>
        <v>0.25545000000000001</v>
      </c>
      <c r="N155" s="138" t="s">
        <v>6</v>
      </c>
      <c r="O155" s="150" t="s">
        <v>55</v>
      </c>
      <c r="P155" s="158" t="s">
        <v>128</v>
      </c>
      <c r="Q155" s="173" t="s">
        <v>55</v>
      </c>
    </row>
    <row r="156" spans="1:17" ht="14" x14ac:dyDescent="0.15">
      <c r="A156" s="28">
        <v>139</v>
      </c>
      <c r="B156" s="62"/>
      <c r="C156" s="138" t="s">
        <v>134</v>
      </c>
      <c r="D156" s="138">
        <v>11111</v>
      </c>
      <c r="E156" s="147" t="s">
        <v>127</v>
      </c>
      <c r="F156" s="138">
        <v>16688</v>
      </c>
      <c r="G156" s="138">
        <v>1495</v>
      </c>
      <c r="H156" s="138">
        <v>0</v>
      </c>
      <c r="I156" s="138">
        <v>0</v>
      </c>
      <c r="J156" s="165" t="s">
        <v>385</v>
      </c>
      <c r="K156" s="148">
        <v>930</v>
      </c>
      <c r="L156" s="148">
        <v>252</v>
      </c>
      <c r="M156" s="136">
        <f t="shared" si="0"/>
        <v>0.27095999999999998</v>
      </c>
      <c r="N156" s="138" t="s">
        <v>6</v>
      </c>
      <c r="O156" s="150" t="s">
        <v>55</v>
      </c>
      <c r="P156" s="158" t="s">
        <v>128</v>
      </c>
      <c r="Q156" s="173" t="s">
        <v>55</v>
      </c>
    </row>
    <row r="157" spans="1:17" ht="14" x14ac:dyDescent="0.15">
      <c r="A157" s="28">
        <v>140</v>
      </c>
      <c r="B157" s="62"/>
      <c r="C157" s="138" t="s">
        <v>134</v>
      </c>
      <c r="D157" s="138">
        <v>11111</v>
      </c>
      <c r="E157" s="147" t="s">
        <v>127</v>
      </c>
      <c r="F157" s="138">
        <v>16688</v>
      </c>
      <c r="G157" s="138">
        <v>1495</v>
      </c>
      <c r="H157" s="138">
        <v>0</v>
      </c>
      <c r="I157" s="138">
        <v>0</v>
      </c>
      <c r="J157" s="166" t="s">
        <v>386</v>
      </c>
      <c r="K157" s="148">
        <f>SUM(K136,K139,K142,K145,K148,K151,K154,K155,K156)</f>
        <v>4021</v>
      </c>
      <c r="L157" s="148">
        <f>SUM(L136,L139,L142,L145,L148,L151,L154,L155,L156)</f>
        <v>1000</v>
      </c>
      <c r="M157" s="136">
        <f t="shared" si="0"/>
        <v>0.24868999999999999</v>
      </c>
      <c r="N157" s="138" t="s">
        <v>6</v>
      </c>
      <c r="O157" s="150" t="s">
        <v>55</v>
      </c>
      <c r="P157" s="158" t="s">
        <v>128</v>
      </c>
      <c r="Q157" s="173" t="s">
        <v>55</v>
      </c>
    </row>
    <row r="158" spans="1:17" ht="14" x14ac:dyDescent="0.15">
      <c r="A158" s="28">
        <v>141</v>
      </c>
      <c r="B158" s="62"/>
      <c r="C158" s="138" t="s">
        <v>134</v>
      </c>
      <c r="D158" s="138">
        <v>11111</v>
      </c>
      <c r="E158" s="147" t="s">
        <v>127</v>
      </c>
      <c r="F158" s="138">
        <v>16688</v>
      </c>
      <c r="G158" s="138">
        <v>1495</v>
      </c>
      <c r="H158" s="138">
        <v>0</v>
      </c>
      <c r="I158" s="138">
        <v>0</v>
      </c>
      <c r="J158" s="167" t="s">
        <v>387</v>
      </c>
      <c r="K158" s="148">
        <v>820</v>
      </c>
      <c r="L158" s="148">
        <v>215</v>
      </c>
      <c r="M158" s="136">
        <f t="shared" si="0"/>
        <v>0.26218999999999998</v>
      </c>
      <c r="N158" s="138" t="s">
        <v>6</v>
      </c>
      <c r="O158" s="150" t="s">
        <v>55</v>
      </c>
      <c r="P158" s="158" t="s">
        <v>128</v>
      </c>
      <c r="Q158" s="173" t="s">
        <v>55</v>
      </c>
    </row>
    <row r="159" spans="1:17" ht="14" x14ac:dyDescent="0.15">
      <c r="A159" s="28">
        <v>142</v>
      </c>
      <c r="B159" s="62"/>
      <c r="C159" s="138" t="s">
        <v>134</v>
      </c>
      <c r="D159" s="138">
        <v>11111</v>
      </c>
      <c r="E159" s="147" t="s">
        <v>127</v>
      </c>
      <c r="F159" s="138">
        <v>16688</v>
      </c>
      <c r="G159" s="138">
        <v>1495</v>
      </c>
      <c r="H159" s="138">
        <v>0</v>
      </c>
      <c r="I159" s="138">
        <v>0</v>
      </c>
      <c r="J159" s="168" t="s">
        <v>388</v>
      </c>
      <c r="K159" s="148">
        <v>0</v>
      </c>
      <c r="L159" s="148">
        <v>0</v>
      </c>
      <c r="M159" s="148">
        <v>0</v>
      </c>
      <c r="N159" s="138" t="s">
        <v>6</v>
      </c>
      <c r="O159" s="150" t="s">
        <v>55</v>
      </c>
      <c r="P159" s="158" t="s">
        <v>128</v>
      </c>
      <c r="Q159" s="173" t="s">
        <v>55</v>
      </c>
    </row>
    <row r="160" spans="1:17" ht="14" x14ac:dyDescent="0.15">
      <c r="A160" s="28">
        <v>143</v>
      </c>
      <c r="B160" s="62"/>
      <c r="C160" s="138" t="s">
        <v>134</v>
      </c>
      <c r="D160" s="138">
        <v>11111</v>
      </c>
      <c r="E160" s="147" t="s">
        <v>127</v>
      </c>
      <c r="F160" s="138">
        <v>16688</v>
      </c>
      <c r="G160" s="138">
        <v>1495</v>
      </c>
      <c r="H160" s="138">
        <v>0</v>
      </c>
      <c r="I160" s="138">
        <v>0</v>
      </c>
      <c r="J160" s="165" t="s">
        <v>389</v>
      </c>
      <c r="K160" s="148">
        <f>SUM(K158:K159)</f>
        <v>820</v>
      </c>
      <c r="L160" s="148">
        <f>SUM(L158:L159)</f>
        <v>215</v>
      </c>
      <c r="M160" s="136">
        <f t="shared" si="0"/>
        <v>0.26218999999999998</v>
      </c>
      <c r="N160" s="138" t="s">
        <v>6</v>
      </c>
      <c r="O160" s="150" t="s">
        <v>55</v>
      </c>
      <c r="P160" s="158" t="s">
        <v>128</v>
      </c>
      <c r="Q160" s="173" t="s">
        <v>55</v>
      </c>
    </row>
    <row r="161" spans="1:17" ht="14" x14ac:dyDescent="0.15">
      <c r="A161" s="28">
        <v>144</v>
      </c>
      <c r="B161" s="62"/>
      <c r="C161" s="138" t="s">
        <v>134</v>
      </c>
      <c r="D161" s="138">
        <v>11111</v>
      </c>
      <c r="E161" s="147" t="s">
        <v>127</v>
      </c>
      <c r="F161" s="138">
        <v>16688</v>
      </c>
      <c r="G161" s="138">
        <v>1495</v>
      </c>
      <c r="H161" s="138">
        <v>0</v>
      </c>
      <c r="I161" s="138">
        <v>0</v>
      </c>
      <c r="J161" s="165" t="s">
        <v>390</v>
      </c>
      <c r="K161" s="148">
        <v>1813</v>
      </c>
      <c r="L161" s="148">
        <v>416</v>
      </c>
      <c r="M161" s="136">
        <f t="shared" si="0"/>
        <v>0.22944999999999999</v>
      </c>
      <c r="N161" s="138" t="s">
        <v>6</v>
      </c>
      <c r="O161" s="150" t="s">
        <v>55</v>
      </c>
      <c r="P161" s="158" t="s">
        <v>128</v>
      </c>
      <c r="Q161" s="173" t="s">
        <v>55</v>
      </c>
    </row>
    <row r="162" spans="1:17" ht="14" x14ac:dyDescent="0.15">
      <c r="A162" s="28">
        <v>145</v>
      </c>
      <c r="B162" s="62"/>
      <c r="C162" s="138" t="s">
        <v>134</v>
      </c>
      <c r="D162" s="138">
        <v>11111</v>
      </c>
      <c r="E162" s="147" t="s">
        <v>127</v>
      </c>
      <c r="F162" s="138">
        <v>16688</v>
      </c>
      <c r="G162" s="138">
        <v>1495</v>
      </c>
      <c r="H162" s="138">
        <v>0</v>
      </c>
      <c r="I162" s="138">
        <v>0</v>
      </c>
      <c r="J162" s="165" t="s">
        <v>391</v>
      </c>
      <c r="K162" s="148">
        <v>0</v>
      </c>
      <c r="L162" s="148">
        <v>0</v>
      </c>
      <c r="M162" s="148">
        <v>0</v>
      </c>
      <c r="N162" s="138" t="s">
        <v>6</v>
      </c>
      <c r="O162" s="150" t="s">
        <v>55</v>
      </c>
      <c r="P162" s="158" t="s">
        <v>128</v>
      </c>
      <c r="Q162" s="173" t="s">
        <v>55</v>
      </c>
    </row>
    <row r="163" spans="1:17" ht="14" x14ac:dyDescent="0.15">
      <c r="A163" s="28">
        <v>146</v>
      </c>
      <c r="B163" s="62"/>
      <c r="C163" s="138" t="s">
        <v>134</v>
      </c>
      <c r="D163" s="138">
        <v>11111</v>
      </c>
      <c r="E163" s="147" t="s">
        <v>127</v>
      </c>
      <c r="F163" s="138">
        <v>16688</v>
      </c>
      <c r="G163" s="138">
        <v>1495</v>
      </c>
      <c r="H163" s="138">
        <v>0</v>
      </c>
      <c r="I163" s="138">
        <v>0</v>
      </c>
      <c r="J163" s="165" t="s">
        <v>392</v>
      </c>
      <c r="K163" s="148">
        <f>SUM(K161:K162)</f>
        <v>1813</v>
      </c>
      <c r="L163" s="148">
        <f>SUM(L161:L162)</f>
        <v>416</v>
      </c>
      <c r="M163" s="136">
        <f t="shared" si="0"/>
        <v>0.22944999999999999</v>
      </c>
      <c r="N163" s="138" t="s">
        <v>6</v>
      </c>
      <c r="O163" s="150" t="s">
        <v>55</v>
      </c>
      <c r="P163" s="158" t="s">
        <v>128</v>
      </c>
      <c r="Q163" s="173" t="s">
        <v>55</v>
      </c>
    </row>
    <row r="164" spans="1:17" ht="14" x14ac:dyDescent="0.15">
      <c r="A164" s="28">
        <v>147</v>
      </c>
      <c r="B164" s="62"/>
      <c r="C164" s="138" t="s">
        <v>134</v>
      </c>
      <c r="D164" s="138">
        <v>11111</v>
      </c>
      <c r="E164" s="147" t="s">
        <v>127</v>
      </c>
      <c r="F164" s="138">
        <v>16688</v>
      </c>
      <c r="G164" s="138">
        <v>1495</v>
      </c>
      <c r="H164" s="138">
        <v>0</v>
      </c>
      <c r="I164" s="138">
        <v>0</v>
      </c>
      <c r="J164" s="165" t="s">
        <v>393</v>
      </c>
      <c r="K164" s="148">
        <v>458</v>
      </c>
      <c r="L164" s="148">
        <v>117</v>
      </c>
      <c r="M164" s="136">
        <f t="shared" si="0"/>
        <v>0.25545000000000001</v>
      </c>
      <c r="N164" s="138" t="s">
        <v>6</v>
      </c>
      <c r="O164" s="150" t="s">
        <v>55</v>
      </c>
      <c r="P164" s="158" t="s">
        <v>128</v>
      </c>
      <c r="Q164" s="173" t="s">
        <v>55</v>
      </c>
    </row>
    <row r="165" spans="1:17" ht="14" x14ac:dyDescent="0.15">
      <c r="A165" s="28">
        <v>148</v>
      </c>
      <c r="B165" s="62"/>
      <c r="C165" s="138" t="s">
        <v>134</v>
      </c>
      <c r="D165" s="138">
        <v>11111</v>
      </c>
      <c r="E165" s="147" t="s">
        <v>127</v>
      </c>
      <c r="F165" s="138">
        <v>16688</v>
      </c>
      <c r="G165" s="138">
        <v>1495</v>
      </c>
      <c r="H165" s="138">
        <v>0</v>
      </c>
      <c r="I165" s="138">
        <v>0</v>
      </c>
      <c r="J165" s="165" t="s">
        <v>394</v>
      </c>
      <c r="K165" s="148">
        <v>930</v>
      </c>
      <c r="L165" s="148">
        <v>252</v>
      </c>
      <c r="M165" s="136">
        <f t="shared" si="0"/>
        <v>0.27095999999999998</v>
      </c>
      <c r="N165" s="138" t="s">
        <v>6</v>
      </c>
      <c r="O165" s="150" t="s">
        <v>55</v>
      </c>
      <c r="P165" s="158" t="s">
        <v>128</v>
      </c>
      <c r="Q165" s="173" t="s">
        <v>55</v>
      </c>
    </row>
    <row r="166" spans="1:17" ht="14" x14ac:dyDescent="0.15">
      <c r="A166" s="28">
        <v>149</v>
      </c>
      <c r="B166" s="62"/>
      <c r="C166" s="138" t="s">
        <v>134</v>
      </c>
      <c r="D166" s="138">
        <v>11111</v>
      </c>
      <c r="E166" s="147" t="s">
        <v>127</v>
      </c>
      <c r="F166" s="138">
        <v>16688</v>
      </c>
      <c r="G166" s="138">
        <v>1495</v>
      </c>
      <c r="H166" s="138">
        <v>0</v>
      </c>
      <c r="I166" s="138">
        <v>0</v>
      </c>
      <c r="J166" s="165" t="s">
        <v>395</v>
      </c>
      <c r="K166" s="148">
        <f>SUM(K160,K163,K164,K165)</f>
        <v>4021</v>
      </c>
      <c r="L166" s="148">
        <f>SUM(L160,L163,L164,L165)</f>
        <v>1000</v>
      </c>
      <c r="M166" s="136">
        <f t="shared" si="0"/>
        <v>0.24868999999999999</v>
      </c>
      <c r="N166" s="138" t="s">
        <v>6</v>
      </c>
      <c r="O166" s="150" t="s">
        <v>55</v>
      </c>
      <c r="P166" s="158" t="s">
        <v>128</v>
      </c>
      <c r="Q166" s="173" t="s">
        <v>55</v>
      </c>
    </row>
    <row r="167" spans="1:17" x14ac:dyDescent="0.15">
      <c r="A167" s="28">
        <v>150</v>
      </c>
      <c r="B167" s="62"/>
      <c r="C167" s="138" t="s">
        <v>134</v>
      </c>
      <c r="D167" s="146">
        <v>11111</v>
      </c>
      <c r="E167" s="147" t="s">
        <v>127</v>
      </c>
      <c r="F167" s="138">
        <v>16688</v>
      </c>
      <c r="G167" s="138">
        <v>1495</v>
      </c>
      <c r="H167" s="138">
        <v>0</v>
      </c>
      <c r="I167" s="138">
        <v>0</v>
      </c>
      <c r="J167" s="138" t="s">
        <v>909</v>
      </c>
      <c r="K167" s="148">
        <v>4021</v>
      </c>
      <c r="L167" s="148">
        <v>1021</v>
      </c>
      <c r="M167" s="136">
        <f>TRUNC(L167/K167,5)</f>
        <v>0.25391000000000002</v>
      </c>
      <c r="N167" s="138" t="s">
        <v>6</v>
      </c>
      <c r="O167" s="150" t="s">
        <v>55</v>
      </c>
      <c r="P167" s="158" t="s">
        <v>128</v>
      </c>
      <c r="Q167" s="173" t="s">
        <v>55</v>
      </c>
    </row>
    <row r="168" spans="1:17" ht="14" x14ac:dyDescent="0.15">
      <c r="A168" s="28">
        <v>151</v>
      </c>
      <c r="B168" s="62"/>
      <c r="C168" s="138" t="s">
        <v>134</v>
      </c>
      <c r="D168" s="146">
        <v>11111</v>
      </c>
      <c r="E168" s="147" t="s">
        <v>127</v>
      </c>
      <c r="F168" s="138">
        <v>16688</v>
      </c>
      <c r="G168" s="138">
        <v>1495</v>
      </c>
      <c r="H168" s="138">
        <v>0</v>
      </c>
      <c r="I168" s="138">
        <v>0</v>
      </c>
      <c r="J168" s="165" t="s">
        <v>439</v>
      </c>
      <c r="K168" s="148">
        <v>873</v>
      </c>
      <c r="L168" s="148">
        <v>142</v>
      </c>
      <c r="M168" s="136">
        <f>TRUNC(L168/K168,5)</f>
        <v>0.16264999999999999</v>
      </c>
      <c r="N168" s="138" t="s">
        <v>6</v>
      </c>
      <c r="O168" s="150" t="s">
        <v>55</v>
      </c>
      <c r="P168" s="158" t="s">
        <v>128</v>
      </c>
      <c r="Q168" s="173" t="s">
        <v>55</v>
      </c>
    </row>
    <row r="169" spans="1:17" ht="14" x14ac:dyDescent="0.15">
      <c r="A169" s="28">
        <v>152</v>
      </c>
      <c r="B169" s="62"/>
      <c r="C169" s="138" t="s">
        <v>134</v>
      </c>
      <c r="D169" s="146">
        <v>11111</v>
      </c>
      <c r="E169" s="147" t="s">
        <v>127</v>
      </c>
      <c r="F169" s="138">
        <v>16688</v>
      </c>
      <c r="G169" s="138">
        <v>1495</v>
      </c>
      <c r="H169" s="138">
        <v>0</v>
      </c>
      <c r="I169" s="138">
        <v>0</v>
      </c>
      <c r="J169" s="165" t="s">
        <v>440</v>
      </c>
      <c r="K169" s="148">
        <v>0</v>
      </c>
      <c r="L169" s="148">
        <v>0</v>
      </c>
      <c r="M169" s="148">
        <v>0</v>
      </c>
      <c r="N169" s="138" t="s">
        <v>6</v>
      </c>
      <c r="O169" s="150" t="s">
        <v>55</v>
      </c>
      <c r="P169" s="158" t="s">
        <v>128</v>
      </c>
      <c r="Q169" s="173" t="s">
        <v>55</v>
      </c>
    </row>
    <row r="170" spans="1:17" ht="14" x14ac:dyDescent="0.15">
      <c r="A170" s="28">
        <v>153</v>
      </c>
      <c r="B170" s="62"/>
      <c r="C170" s="138" t="s">
        <v>134</v>
      </c>
      <c r="D170" s="146">
        <v>11111</v>
      </c>
      <c r="E170" s="147" t="s">
        <v>127</v>
      </c>
      <c r="F170" s="138">
        <v>16688</v>
      </c>
      <c r="G170" s="138">
        <v>1495</v>
      </c>
      <c r="H170" s="138">
        <v>0</v>
      </c>
      <c r="I170" s="138">
        <v>0</v>
      </c>
      <c r="J170" s="165" t="s">
        <v>441</v>
      </c>
      <c r="K170" s="148">
        <f>SUM(K168:K169)</f>
        <v>873</v>
      </c>
      <c r="L170" s="148">
        <f>SUM(L168:L169)</f>
        <v>142</v>
      </c>
      <c r="M170" s="136">
        <f>TRUNC(L170/K170,5)</f>
        <v>0.16264999999999999</v>
      </c>
      <c r="N170" s="138" t="s">
        <v>6</v>
      </c>
      <c r="O170" s="150" t="s">
        <v>55</v>
      </c>
      <c r="P170" s="158" t="s">
        <v>128</v>
      </c>
      <c r="Q170" s="173" t="s">
        <v>55</v>
      </c>
    </row>
    <row r="171" spans="1:17" ht="14" x14ac:dyDescent="0.15">
      <c r="A171" s="28">
        <v>154</v>
      </c>
      <c r="B171" s="62"/>
      <c r="C171" s="138" t="s">
        <v>134</v>
      </c>
      <c r="D171" s="146">
        <v>11111</v>
      </c>
      <c r="E171" s="147" t="s">
        <v>127</v>
      </c>
      <c r="F171" s="138">
        <v>16688</v>
      </c>
      <c r="G171" s="138">
        <v>1495</v>
      </c>
      <c r="H171" s="138">
        <v>0</v>
      </c>
      <c r="I171" s="138">
        <v>0</v>
      </c>
      <c r="J171" s="165" t="s">
        <v>443</v>
      </c>
      <c r="K171" s="148">
        <v>564</v>
      </c>
      <c r="L171" s="148">
        <v>73</v>
      </c>
      <c r="M171" s="136">
        <f>TRUNC(L171/K171,5)</f>
        <v>0.12942999999999999</v>
      </c>
      <c r="N171" s="138" t="s">
        <v>6</v>
      </c>
      <c r="O171" s="150" t="s">
        <v>55</v>
      </c>
      <c r="P171" s="158" t="s">
        <v>128</v>
      </c>
      <c r="Q171" s="173" t="s">
        <v>55</v>
      </c>
    </row>
    <row r="172" spans="1:17" ht="14" x14ac:dyDescent="0.15">
      <c r="A172" s="28">
        <v>155</v>
      </c>
      <c r="B172" s="62"/>
      <c r="C172" s="138" t="s">
        <v>134</v>
      </c>
      <c r="D172" s="146">
        <v>11111</v>
      </c>
      <c r="E172" s="147" t="s">
        <v>127</v>
      </c>
      <c r="F172" s="138">
        <v>16688</v>
      </c>
      <c r="G172" s="138">
        <v>1495</v>
      </c>
      <c r="H172" s="138">
        <v>0</v>
      </c>
      <c r="I172" s="138">
        <v>0</v>
      </c>
      <c r="J172" s="165" t="s">
        <v>444</v>
      </c>
      <c r="K172" s="148">
        <v>0</v>
      </c>
      <c r="L172" s="148">
        <v>0</v>
      </c>
      <c r="M172" s="148">
        <v>0</v>
      </c>
      <c r="N172" s="138" t="s">
        <v>6</v>
      </c>
      <c r="O172" s="150" t="s">
        <v>55</v>
      </c>
      <c r="P172" s="158" t="s">
        <v>128</v>
      </c>
      <c r="Q172" s="173" t="s">
        <v>55</v>
      </c>
    </row>
    <row r="173" spans="1:17" ht="14" x14ac:dyDescent="0.15">
      <c r="A173" s="28">
        <v>156</v>
      </c>
      <c r="B173" s="62"/>
      <c r="C173" s="138" t="s">
        <v>134</v>
      </c>
      <c r="D173" s="146">
        <v>11111</v>
      </c>
      <c r="E173" s="147" t="s">
        <v>127</v>
      </c>
      <c r="F173" s="138">
        <v>16688</v>
      </c>
      <c r="G173" s="138">
        <v>1495</v>
      </c>
      <c r="H173" s="138">
        <v>0</v>
      </c>
      <c r="I173" s="138">
        <v>0</v>
      </c>
      <c r="J173" s="165" t="s">
        <v>445</v>
      </c>
      <c r="K173" s="148">
        <f>SUM(K171:K172)</f>
        <v>564</v>
      </c>
      <c r="L173" s="148">
        <f>SUM(L171:L172)</f>
        <v>73</v>
      </c>
      <c r="M173" s="136">
        <f>TRUNC(L173/K173,5)</f>
        <v>0.12942999999999999</v>
      </c>
      <c r="N173" s="138" t="s">
        <v>6</v>
      </c>
      <c r="O173" s="150" t="s">
        <v>55</v>
      </c>
      <c r="P173" s="158" t="s">
        <v>128</v>
      </c>
      <c r="Q173" s="173" t="s">
        <v>55</v>
      </c>
    </row>
    <row r="174" spans="1:17" ht="14" x14ac:dyDescent="0.15">
      <c r="A174" s="28">
        <v>157</v>
      </c>
      <c r="B174" s="62"/>
      <c r="C174" s="138" t="s">
        <v>134</v>
      </c>
      <c r="D174" s="146">
        <v>11111</v>
      </c>
      <c r="E174" s="147" t="s">
        <v>127</v>
      </c>
      <c r="F174" s="138">
        <v>16688</v>
      </c>
      <c r="G174" s="138">
        <v>1495</v>
      </c>
      <c r="H174" s="138">
        <v>0</v>
      </c>
      <c r="I174" s="138">
        <v>0</v>
      </c>
      <c r="J174" s="165" t="s">
        <v>447</v>
      </c>
      <c r="K174" s="148">
        <v>256</v>
      </c>
      <c r="L174" s="148">
        <v>187</v>
      </c>
      <c r="M174" s="136">
        <f>TRUNC(L174/K174,5)</f>
        <v>0.73046</v>
      </c>
      <c r="N174" s="138" t="s">
        <v>6</v>
      </c>
      <c r="O174" s="150" t="s">
        <v>55</v>
      </c>
      <c r="P174" s="158" t="s">
        <v>128</v>
      </c>
      <c r="Q174" s="173" t="s">
        <v>55</v>
      </c>
    </row>
    <row r="175" spans="1:17" ht="14" x14ac:dyDescent="0.15">
      <c r="A175" s="28">
        <v>158</v>
      </c>
      <c r="B175" s="62"/>
      <c r="C175" s="138" t="s">
        <v>134</v>
      </c>
      <c r="D175" s="146">
        <v>11111</v>
      </c>
      <c r="E175" s="147" t="s">
        <v>127</v>
      </c>
      <c r="F175" s="138">
        <v>16688</v>
      </c>
      <c r="G175" s="138">
        <v>1495</v>
      </c>
      <c r="H175" s="138">
        <v>0</v>
      </c>
      <c r="I175" s="138">
        <v>0</v>
      </c>
      <c r="J175" s="165" t="s">
        <v>448</v>
      </c>
      <c r="K175" s="148">
        <v>0</v>
      </c>
      <c r="L175" s="148">
        <v>0</v>
      </c>
      <c r="M175" s="148">
        <v>0</v>
      </c>
      <c r="N175" s="138" t="s">
        <v>6</v>
      </c>
      <c r="O175" s="150" t="s">
        <v>55</v>
      </c>
      <c r="P175" s="158" t="s">
        <v>128</v>
      </c>
      <c r="Q175" s="173" t="s">
        <v>55</v>
      </c>
    </row>
    <row r="176" spans="1:17" ht="14" x14ac:dyDescent="0.15">
      <c r="A176" s="28">
        <v>159</v>
      </c>
      <c r="B176" s="62"/>
      <c r="C176" s="138" t="s">
        <v>134</v>
      </c>
      <c r="D176" s="146">
        <v>11111</v>
      </c>
      <c r="E176" s="147" t="s">
        <v>127</v>
      </c>
      <c r="F176" s="138">
        <v>16688</v>
      </c>
      <c r="G176" s="138">
        <v>1495</v>
      </c>
      <c r="H176" s="138">
        <v>0</v>
      </c>
      <c r="I176" s="138">
        <v>0</v>
      </c>
      <c r="J176" s="165" t="s">
        <v>449</v>
      </c>
      <c r="K176" s="148">
        <f>SUM(K174:K175)</f>
        <v>256</v>
      </c>
      <c r="L176" s="148">
        <f>SUM(L174:L175)</f>
        <v>187</v>
      </c>
      <c r="M176" s="136">
        <f>TRUNC(L176/K176,5)</f>
        <v>0.73046</v>
      </c>
      <c r="N176" s="138" t="s">
        <v>6</v>
      </c>
      <c r="O176" s="150" t="s">
        <v>55</v>
      </c>
      <c r="P176" s="158" t="s">
        <v>128</v>
      </c>
      <c r="Q176" s="173" t="s">
        <v>55</v>
      </c>
    </row>
    <row r="177" spans="1:17" ht="14" x14ac:dyDescent="0.15">
      <c r="A177" s="28">
        <v>160</v>
      </c>
      <c r="B177" s="62"/>
      <c r="C177" s="138" t="s">
        <v>134</v>
      </c>
      <c r="D177" s="146">
        <v>11111</v>
      </c>
      <c r="E177" s="147" t="s">
        <v>127</v>
      </c>
      <c r="F177" s="138">
        <v>16688</v>
      </c>
      <c r="G177" s="138">
        <v>1495</v>
      </c>
      <c r="H177" s="138">
        <v>0</v>
      </c>
      <c r="I177" s="138">
        <v>0</v>
      </c>
      <c r="J177" s="165" t="s">
        <v>451</v>
      </c>
      <c r="K177" s="148">
        <v>375</v>
      </c>
      <c r="L177" s="148">
        <v>72</v>
      </c>
      <c r="M177" s="136">
        <f>TRUNC(L177/K177,5)</f>
        <v>0.192</v>
      </c>
      <c r="N177" s="138" t="s">
        <v>6</v>
      </c>
      <c r="O177" s="150" t="s">
        <v>55</v>
      </c>
      <c r="P177" s="158" t="s">
        <v>128</v>
      </c>
      <c r="Q177" s="173" t="s">
        <v>55</v>
      </c>
    </row>
    <row r="178" spans="1:17" ht="14" x14ac:dyDescent="0.15">
      <c r="A178" s="28">
        <v>161</v>
      </c>
      <c r="B178" s="62"/>
      <c r="C178" s="138" t="s">
        <v>134</v>
      </c>
      <c r="D178" s="146">
        <v>11111</v>
      </c>
      <c r="E178" s="147" t="s">
        <v>127</v>
      </c>
      <c r="F178" s="138">
        <v>16688</v>
      </c>
      <c r="G178" s="138">
        <v>1495</v>
      </c>
      <c r="H178" s="138">
        <v>0</v>
      </c>
      <c r="I178" s="138">
        <v>0</v>
      </c>
      <c r="J178" s="165" t="s">
        <v>452</v>
      </c>
      <c r="K178" s="148">
        <v>0</v>
      </c>
      <c r="L178" s="148">
        <v>0</v>
      </c>
      <c r="M178" s="148">
        <v>0</v>
      </c>
      <c r="N178" s="138" t="s">
        <v>6</v>
      </c>
      <c r="O178" s="150" t="s">
        <v>55</v>
      </c>
      <c r="P178" s="158" t="s">
        <v>128</v>
      </c>
      <c r="Q178" s="173" t="s">
        <v>55</v>
      </c>
    </row>
    <row r="179" spans="1:17" ht="14" x14ac:dyDescent="0.15">
      <c r="A179" s="28">
        <v>162</v>
      </c>
      <c r="B179" s="62"/>
      <c r="C179" s="138" t="s">
        <v>134</v>
      </c>
      <c r="D179" s="146">
        <v>11111</v>
      </c>
      <c r="E179" s="147" t="s">
        <v>127</v>
      </c>
      <c r="F179" s="138">
        <v>16688</v>
      </c>
      <c r="G179" s="138">
        <v>1495</v>
      </c>
      <c r="H179" s="138">
        <v>0</v>
      </c>
      <c r="I179" s="138">
        <v>0</v>
      </c>
      <c r="J179" s="165" t="s">
        <v>453</v>
      </c>
      <c r="K179" s="148">
        <f>SUM(K177:K178)</f>
        <v>375</v>
      </c>
      <c r="L179" s="148">
        <f>SUM(L177:L178)</f>
        <v>72</v>
      </c>
      <c r="M179" s="136">
        <f>TRUNC(L179/K179,5)</f>
        <v>0.192</v>
      </c>
      <c r="N179" s="138" t="s">
        <v>6</v>
      </c>
      <c r="O179" s="150" t="s">
        <v>55</v>
      </c>
      <c r="P179" s="158" t="s">
        <v>128</v>
      </c>
      <c r="Q179" s="173" t="s">
        <v>55</v>
      </c>
    </row>
    <row r="180" spans="1:17" ht="14" x14ac:dyDescent="0.15">
      <c r="A180" s="28">
        <v>163</v>
      </c>
      <c r="B180" s="62"/>
      <c r="C180" s="138" t="s">
        <v>134</v>
      </c>
      <c r="D180" s="146">
        <v>11111</v>
      </c>
      <c r="E180" s="147" t="s">
        <v>127</v>
      </c>
      <c r="F180" s="138">
        <v>16688</v>
      </c>
      <c r="G180" s="138">
        <v>1495</v>
      </c>
      <c r="H180" s="138">
        <v>0</v>
      </c>
      <c r="I180" s="138">
        <v>0</v>
      </c>
      <c r="J180" s="165" t="s">
        <v>455</v>
      </c>
      <c r="K180" s="148">
        <v>216</v>
      </c>
      <c r="L180" s="148">
        <v>52</v>
      </c>
      <c r="M180" s="136">
        <f>TRUNC(L180/K180,5)</f>
        <v>0.24074000000000001</v>
      </c>
      <c r="N180" s="138" t="s">
        <v>6</v>
      </c>
      <c r="O180" s="150" t="s">
        <v>55</v>
      </c>
      <c r="P180" s="158" t="s">
        <v>128</v>
      </c>
      <c r="Q180" s="173" t="s">
        <v>55</v>
      </c>
    </row>
    <row r="181" spans="1:17" ht="14" x14ac:dyDescent="0.15">
      <c r="A181" s="28">
        <v>164</v>
      </c>
      <c r="B181" s="62"/>
      <c r="C181" s="138" t="s">
        <v>134</v>
      </c>
      <c r="D181" s="146">
        <v>11111</v>
      </c>
      <c r="E181" s="147" t="s">
        <v>127</v>
      </c>
      <c r="F181" s="138">
        <v>16688</v>
      </c>
      <c r="G181" s="138">
        <v>1495</v>
      </c>
      <c r="H181" s="138">
        <v>0</v>
      </c>
      <c r="I181" s="138">
        <v>0</v>
      </c>
      <c r="J181" s="165" t="s">
        <v>456</v>
      </c>
      <c r="K181" s="148">
        <v>0</v>
      </c>
      <c r="L181" s="148">
        <v>0</v>
      </c>
      <c r="M181" s="148">
        <v>0</v>
      </c>
      <c r="N181" s="138" t="s">
        <v>6</v>
      </c>
      <c r="O181" s="150" t="s">
        <v>55</v>
      </c>
      <c r="P181" s="158" t="s">
        <v>128</v>
      </c>
      <c r="Q181" s="173" t="s">
        <v>55</v>
      </c>
    </row>
    <row r="182" spans="1:17" ht="14" x14ac:dyDescent="0.15">
      <c r="A182" s="28">
        <v>165</v>
      </c>
      <c r="B182" s="62"/>
      <c r="C182" s="138" t="s">
        <v>134</v>
      </c>
      <c r="D182" s="146">
        <v>11111</v>
      </c>
      <c r="E182" s="147" t="s">
        <v>127</v>
      </c>
      <c r="F182" s="138">
        <v>16688</v>
      </c>
      <c r="G182" s="138">
        <v>1495</v>
      </c>
      <c r="H182" s="138">
        <v>0</v>
      </c>
      <c r="I182" s="138">
        <v>0</v>
      </c>
      <c r="J182" s="165" t="s">
        <v>457</v>
      </c>
      <c r="K182" s="148">
        <f>SUM(K180:K181)</f>
        <v>216</v>
      </c>
      <c r="L182" s="148">
        <f>SUM(L180:L181)</f>
        <v>52</v>
      </c>
      <c r="M182" s="136">
        <f>TRUNC(L182/K182,5)</f>
        <v>0.24074000000000001</v>
      </c>
      <c r="N182" s="138" t="s">
        <v>6</v>
      </c>
      <c r="O182" s="150" t="s">
        <v>55</v>
      </c>
      <c r="P182" s="158" t="s">
        <v>128</v>
      </c>
      <c r="Q182" s="173" t="s">
        <v>55</v>
      </c>
    </row>
    <row r="183" spans="1:17" ht="14" x14ac:dyDescent="0.15">
      <c r="A183" s="28">
        <v>166</v>
      </c>
      <c r="B183" s="62"/>
      <c r="C183" s="138" t="s">
        <v>134</v>
      </c>
      <c r="D183" s="146">
        <v>11111</v>
      </c>
      <c r="E183" s="147" t="s">
        <v>127</v>
      </c>
      <c r="F183" s="138">
        <v>16688</v>
      </c>
      <c r="G183" s="138">
        <v>1495</v>
      </c>
      <c r="H183" s="138">
        <v>0</v>
      </c>
      <c r="I183" s="138">
        <v>0</v>
      </c>
      <c r="J183" s="165" t="s">
        <v>459</v>
      </c>
      <c r="K183" s="148">
        <v>185</v>
      </c>
      <c r="L183" s="148">
        <v>63</v>
      </c>
      <c r="M183" s="136">
        <f>TRUNC(L183/K183,5)</f>
        <v>0.34054000000000001</v>
      </c>
      <c r="N183" s="138" t="s">
        <v>6</v>
      </c>
      <c r="O183" s="150" t="s">
        <v>55</v>
      </c>
      <c r="P183" s="158" t="s">
        <v>128</v>
      </c>
      <c r="Q183" s="173" t="s">
        <v>55</v>
      </c>
    </row>
    <row r="184" spans="1:17" ht="14" x14ac:dyDescent="0.15">
      <c r="A184" s="28">
        <v>167</v>
      </c>
      <c r="B184" s="62"/>
      <c r="C184" s="138" t="s">
        <v>134</v>
      </c>
      <c r="D184" s="146">
        <v>11111</v>
      </c>
      <c r="E184" s="147" t="s">
        <v>127</v>
      </c>
      <c r="F184" s="138">
        <v>16688</v>
      </c>
      <c r="G184" s="138">
        <v>1495</v>
      </c>
      <c r="H184" s="138">
        <v>0</v>
      </c>
      <c r="I184" s="138">
        <v>0</v>
      </c>
      <c r="J184" s="165" t="s">
        <v>460</v>
      </c>
      <c r="K184" s="148">
        <v>0</v>
      </c>
      <c r="L184" s="148">
        <v>0</v>
      </c>
      <c r="M184" s="148">
        <v>0</v>
      </c>
      <c r="N184" s="138" t="s">
        <v>6</v>
      </c>
      <c r="O184" s="150" t="s">
        <v>55</v>
      </c>
      <c r="P184" s="158" t="s">
        <v>128</v>
      </c>
      <c r="Q184" s="173" t="s">
        <v>55</v>
      </c>
    </row>
    <row r="185" spans="1:17" ht="14" x14ac:dyDescent="0.15">
      <c r="A185" s="28">
        <v>168</v>
      </c>
      <c r="B185" s="62"/>
      <c r="C185" s="138" t="s">
        <v>134</v>
      </c>
      <c r="D185" s="146">
        <v>11111</v>
      </c>
      <c r="E185" s="147" t="s">
        <v>127</v>
      </c>
      <c r="F185" s="138">
        <v>16688</v>
      </c>
      <c r="G185" s="138">
        <v>1495</v>
      </c>
      <c r="H185" s="138">
        <v>0</v>
      </c>
      <c r="I185" s="138">
        <v>0</v>
      </c>
      <c r="J185" s="165" t="s">
        <v>461</v>
      </c>
      <c r="K185" s="148">
        <f>SUM(K183:K184)</f>
        <v>185</v>
      </c>
      <c r="L185" s="148">
        <f>SUM(L183:L184)</f>
        <v>63</v>
      </c>
      <c r="M185" s="136">
        <f>TRUNC(L185/K185,5)</f>
        <v>0.34054000000000001</v>
      </c>
      <c r="N185" s="138" t="s">
        <v>6</v>
      </c>
      <c r="O185" s="150" t="s">
        <v>55</v>
      </c>
      <c r="P185" s="158" t="s">
        <v>128</v>
      </c>
      <c r="Q185" s="173" t="s">
        <v>55</v>
      </c>
    </row>
    <row r="186" spans="1:17" ht="14" x14ac:dyDescent="0.15">
      <c r="A186" s="28">
        <v>169</v>
      </c>
      <c r="B186" s="62"/>
      <c r="C186" s="138" t="s">
        <v>134</v>
      </c>
      <c r="D186" s="146">
        <v>11111</v>
      </c>
      <c r="E186" s="147" t="s">
        <v>127</v>
      </c>
      <c r="F186" s="138">
        <v>16688</v>
      </c>
      <c r="G186" s="138">
        <v>1495</v>
      </c>
      <c r="H186" s="138">
        <v>0</v>
      </c>
      <c r="I186" s="138">
        <v>0</v>
      </c>
      <c r="J186" s="165" t="s">
        <v>463</v>
      </c>
      <c r="K186" s="148">
        <v>164</v>
      </c>
      <c r="L186" s="148">
        <v>42</v>
      </c>
      <c r="M186" s="136">
        <f>TRUNC(L186/K186,5)</f>
        <v>0.25608999999999998</v>
      </c>
      <c r="N186" s="138" t="s">
        <v>6</v>
      </c>
      <c r="O186" s="150" t="s">
        <v>55</v>
      </c>
      <c r="P186" s="158" t="s">
        <v>128</v>
      </c>
      <c r="Q186" s="173" t="s">
        <v>55</v>
      </c>
    </row>
    <row r="187" spans="1:17" ht="14" x14ac:dyDescent="0.15">
      <c r="A187" s="28">
        <v>170</v>
      </c>
      <c r="B187" s="62"/>
      <c r="C187" s="138" t="s">
        <v>134</v>
      </c>
      <c r="D187" s="146">
        <v>11111</v>
      </c>
      <c r="E187" s="147" t="s">
        <v>127</v>
      </c>
      <c r="F187" s="138">
        <v>16688</v>
      </c>
      <c r="G187" s="138">
        <v>1495</v>
      </c>
      <c r="H187" s="138">
        <v>0</v>
      </c>
      <c r="I187" s="138">
        <v>0</v>
      </c>
      <c r="J187" s="165" t="s">
        <v>464</v>
      </c>
      <c r="K187" s="148">
        <v>0</v>
      </c>
      <c r="L187" s="148">
        <v>0</v>
      </c>
      <c r="M187" s="148">
        <v>0</v>
      </c>
      <c r="N187" s="138" t="s">
        <v>6</v>
      </c>
      <c r="O187" s="150" t="s">
        <v>55</v>
      </c>
      <c r="P187" s="158" t="s">
        <v>128</v>
      </c>
      <c r="Q187" s="173" t="s">
        <v>55</v>
      </c>
    </row>
    <row r="188" spans="1:17" ht="14" x14ac:dyDescent="0.15">
      <c r="A188" s="28">
        <v>171</v>
      </c>
      <c r="B188" s="62"/>
      <c r="C188" s="138" t="s">
        <v>134</v>
      </c>
      <c r="D188" s="146">
        <v>11111</v>
      </c>
      <c r="E188" s="147" t="s">
        <v>127</v>
      </c>
      <c r="F188" s="138">
        <v>16688</v>
      </c>
      <c r="G188" s="138">
        <v>1495</v>
      </c>
      <c r="H188" s="138">
        <v>0</v>
      </c>
      <c r="I188" s="138">
        <v>0</v>
      </c>
      <c r="J188" s="165" t="s">
        <v>465</v>
      </c>
      <c r="K188" s="148">
        <f>SUM(K186:K187)</f>
        <v>164</v>
      </c>
      <c r="L188" s="148">
        <f>SUM(L186:L187)</f>
        <v>42</v>
      </c>
      <c r="M188" s="136">
        <f>TRUNC(L188/K188,5)</f>
        <v>0.25608999999999998</v>
      </c>
      <c r="N188" s="138" t="s">
        <v>6</v>
      </c>
      <c r="O188" s="150" t="s">
        <v>55</v>
      </c>
      <c r="P188" s="158" t="s">
        <v>128</v>
      </c>
      <c r="Q188" s="173" t="s">
        <v>55</v>
      </c>
    </row>
    <row r="189" spans="1:17" ht="14" x14ac:dyDescent="0.15">
      <c r="A189" s="28">
        <v>172</v>
      </c>
      <c r="B189" s="62"/>
      <c r="C189" s="138" t="s">
        <v>134</v>
      </c>
      <c r="D189" s="146">
        <v>11111</v>
      </c>
      <c r="E189" s="147" t="s">
        <v>127</v>
      </c>
      <c r="F189" s="138">
        <v>16688</v>
      </c>
      <c r="G189" s="138">
        <v>1495</v>
      </c>
      <c r="H189" s="138">
        <v>0</v>
      </c>
      <c r="I189" s="138">
        <v>0</v>
      </c>
      <c r="J189" s="165" t="s">
        <v>467</v>
      </c>
      <c r="K189" s="148">
        <v>458</v>
      </c>
      <c r="L189" s="148">
        <v>117</v>
      </c>
      <c r="M189" s="136">
        <f>TRUNC(L189/K189,5)</f>
        <v>0.25545000000000001</v>
      </c>
      <c r="N189" s="138" t="s">
        <v>6</v>
      </c>
      <c r="O189" s="150" t="s">
        <v>55</v>
      </c>
      <c r="P189" s="158" t="s">
        <v>128</v>
      </c>
      <c r="Q189" s="173" t="s">
        <v>55</v>
      </c>
    </row>
    <row r="190" spans="1:17" ht="14" x14ac:dyDescent="0.15">
      <c r="A190" s="28">
        <v>173</v>
      </c>
      <c r="B190" s="62"/>
      <c r="C190" s="138" t="s">
        <v>134</v>
      </c>
      <c r="D190" s="146">
        <v>11111</v>
      </c>
      <c r="E190" s="147" t="s">
        <v>127</v>
      </c>
      <c r="F190" s="138">
        <v>16688</v>
      </c>
      <c r="G190" s="138">
        <v>1495</v>
      </c>
      <c r="H190" s="138">
        <v>0</v>
      </c>
      <c r="I190" s="138">
        <v>0</v>
      </c>
      <c r="J190" s="165" t="s">
        <v>468</v>
      </c>
      <c r="K190" s="148">
        <v>930</v>
      </c>
      <c r="L190" s="148">
        <v>273</v>
      </c>
      <c r="M190" s="136">
        <f>TRUNC(L190/K190,5)</f>
        <v>0.29354000000000002</v>
      </c>
      <c r="N190" s="138" t="s">
        <v>6</v>
      </c>
      <c r="O190" s="150" t="s">
        <v>55</v>
      </c>
      <c r="P190" s="158" t="s">
        <v>128</v>
      </c>
      <c r="Q190" s="173" t="s">
        <v>55</v>
      </c>
    </row>
    <row r="191" spans="1:17" ht="14" x14ac:dyDescent="0.15">
      <c r="A191" s="28">
        <v>174</v>
      </c>
      <c r="B191" s="62"/>
      <c r="C191" s="138" t="s">
        <v>134</v>
      </c>
      <c r="D191" s="146">
        <v>11111</v>
      </c>
      <c r="E191" s="147" t="s">
        <v>127</v>
      </c>
      <c r="F191" s="138">
        <v>16688</v>
      </c>
      <c r="G191" s="138">
        <v>1495</v>
      </c>
      <c r="H191" s="138">
        <v>0</v>
      </c>
      <c r="I191" s="138">
        <v>0</v>
      </c>
      <c r="J191" s="166" t="s">
        <v>469</v>
      </c>
      <c r="K191" s="148">
        <f>SUM(K170,K173,K176,K179,K182,K185,K188,K189,K190)</f>
        <v>4021</v>
      </c>
      <c r="L191" s="148">
        <f>SUM(L170,L173,L176,L179,L182,L185,L188,L189,L190)</f>
        <v>1021</v>
      </c>
      <c r="M191" s="136">
        <f>TRUNC(L191/K191,5)</f>
        <v>0.25391000000000002</v>
      </c>
      <c r="N191" s="138" t="s">
        <v>6</v>
      </c>
      <c r="O191" s="150" t="s">
        <v>55</v>
      </c>
      <c r="P191" s="158" t="s">
        <v>128</v>
      </c>
      <c r="Q191" s="173" t="s">
        <v>55</v>
      </c>
    </row>
    <row r="192" spans="1:17" ht="14" x14ac:dyDescent="0.15">
      <c r="A192" s="28">
        <v>175</v>
      </c>
      <c r="B192" s="62"/>
      <c r="C192" s="138" t="s">
        <v>134</v>
      </c>
      <c r="D192" s="146">
        <v>11111</v>
      </c>
      <c r="E192" s="147" t="s">
        <v>127</v>
      </c>
      <c r="F192" s="138">
        <v>16688</v>
      </c>
      <c r="G192" s="138">
        <v>1495</v>
      </c>
      <c r="H192" s="138">
        <v>0</v>
      </c>
      <c r="I192" s="138">
        <v>0</v>
      </c>
      <c r="J192" s="167" t="s">
        <v>471</v>
      </c>
      <c r="K192" s="148">
        <v>820</v>
      </c>
      <c r="L192" s="148">
        <v>215</v>
      </c>
      <c r="M192" s="136">
        <f>TRUNC(L192/K192,5)</f>
        <v>0.26218999999999998</v>
      </c>
      <c r="N192" s="138" t="s">
        <v>6</v>
      </c>
      <c r="O192" s="150" t="s">
        <v>55</v>
      </c>
      <c r="P192" s="158" t="s">
        <v>128</v>
      </c>
      <c r="Q192" s="173" t="s">
        <v>55</v>
      </c>
    </row>
    <row r="193" spans="1:17" ht="14" x14ac:dyDescent="0.15">
      <c r="A193" s="28">
        <v>176</v>
      </c>
      <c r="B193" s="62"/>
      <c r="C193" s="138" t="s">
        <v>134</v>
      </c>
      <c r="D193" s="146">
        <v>11111</v>
      </c>
      <c r="E193" s="147" t="s">
        <v>127</v>
      </c>
      <c r="F193" s="138">
        <v>16688</v>
      </c>
      <c r="G193" s="138">
        <v>1495</v>
      </c>
      <c r="H193" s="138">
        <v>0</v>
      </c>
      <c r="I193" s="138">
        <v>0</v>
      </c>
      <c r="J193" s="168" t="s">
        <v>472</v>
      </c>
      <c r="K193" s="148">
        <v>0</v>
      </c>
      <c r="L193" s="148">
        <v>0</v>
      </c>
      <c r="M193" s="148">
        <v>0</v>
      </c>
      <c r="N193" s="138" t="s">
        <v>6</v>
      </c>
      <c r="O193" s="150" t="s">
        <v>55</v>
      </c>
      <c r="P193" s="158" t="s">
        <v>128</v>
      </c>
      <c r="Q193" s="173" t="s">
        <v>55</v>
      </c>
    </row>
    <row r="194" spans="1:17" ht="14" x14ac:dyDescent="0.15">
      <c r="A194" s="28">
        <v>177</v>
      </c>
      <c r="B194" s="62"/>
      <c r="C194" s="138" t="s">
        <v>134</v>
      </c>
      <c r="D194" s="146">
        <v>11111</v>
      </c>
      <c r="E194" s="147" t="s">
        <v>127</v>
      </c>
      <c r="F194" s="138">
        <v>16688</v>
      </c>
      <c r="G194" s="138">
        <v>1495</v>
      </c>
      <c r="H194" s="138">
        <v>0</v>
      </c>
      <c r="I194" s="138">
        <v>0</v>
      </c>
      <c r="J194" s="165" t="s">
        <v>473</v>
      </c>
      <c r="K194" s="148">
        <f>SUM(K192:K193)</f>
        <v>820</v>
      </c>
      <c r="L194" s="148">
        <f>SUM(L192:L193)</f>
        <v>215</v>
      </c>
      <c r="M194" s="136">
        <f>TRUNC(L194/K194,5)</f>
        <v>0.26218999999999998</v>
      </c>
      <c r="N194" s="138" t="s">
        <v>6</v>
      </c>
      <c r="O194" s="150" t="s">
        <v>55</v>
      </c>
      <c r="P194" s="158" t="s">
        <v>128</v>
      </c>
      <c r="Q194" s="173" t="s">
        <v>55</v>
      </c>
    </row>
    <row r="195" spans="1:17" ht="14" x14ac:dyDescent="0.15">
      <c r="A195" s="28">
        <v>178</v>
      </c>
      <c r="B195" s="62"/>
      <c r="C195" s="138" t="s">
        <v>134</v>
      </c>
      <c r="D195" s="146">
        <v>11111</v>
      </c>
      <c r="E195" s="147" t="s">
        <v>127</v>
      </c>
      <c r="F195" s="138">
        <v>16688</v>
      </c>
      <c r="G195" s="138">
        <v>1495</v>
      </c>
      <c r="H195" s="138">
        <v>0</v>
      </c>
      <c r="I195" s="138">
        <v>0</v>
      </c>
      <c r="J195" s="165" t="s">
        <v>475</v>
      </c>
      <c r="K195" s="148">
        <v>1813</v>
      </c>
      <c r="L195" s="148">
        <v>416</v>
      </c>
      <c r="M195" s="136">
        <f>TRUNC(L195/K195,5)</f>
        <v>0.22944999999999999</v>
      </c>
      <c r="N195" s="138" t="s">
        <v>6</v>
      </c>
      <c r="O195" s="150" t="s">
        <v>55</v>
      </c>
      <c r="P195" s="158" t="s">
        <v>128</v>
      </c>
      <c r="Q195" s="173" t="s">
        <v>55</v>
      </c>
    </row>
    <row r="196" spans="1:17" ht="14" x14ac:dyDescent="0.15">
      <c r="A196" s="28">
        <v>179</v>
      </c>
      <c r="B196" s="62"/>
      <c r="C196" s="138" t="s">
        <v>134</v>
      </c>
      <c r="D196" s="146">
        <v>11111</v>
      </c>
      <c r="E196" s="147" t="s">
        <v>127</v>
      </c>
      <c r="F196" s="138">
        <v>16688</v>
      </c>
      <c r="G196" s="138">
        <v>1495</v>
      </c>
      <c r="H196" s="138">
        <v>0</v>
      </c>
      <c r="I196" s="138">
        <v>0</v>
      </c>
      <c r="J196" s="165" t="s">
        <v>476</v>
      </c>
      <c r="K196" s="148">
        <v>0</v>
      </c>
      <c r="L196" s="148">
        <v>0</v>
      </c>
      <c r="M196" s="148">
        <v>0</v>
      </c>
      <c r="N196" s="138" t="s">
        <v>6</v>
      </c>
      <c r="O196" s="150" t="s">
        <v>55</v>
      </c>
      <c r="P196" s="158" t="s">
        <v>128</v>
      </c>
      <c r="Q196" s="173" t="s">
        <v>55</v>
      </c>
    </row>
    <row r="197" spans="1:17" ht="14" x14ac:dyDescent="0.15">
      <c r="A197" s="28">
        <v>180</v>
      </c>
      <c r="B197" s="62"/>
      <c r="C197" s="138" t="s">
        <v>134</v>
      </c>
      <c r="D197" s="146">
        <v>11111</v>
      </c>
      <c r="E197" s="147" t="s">
        <v>127</v>
      </c>
      <c r="F197" s="138">
        <v>16688</v>
      </c>
      <c r="G197" s="138">
        <v>1495</v>
      </c>
      <c r="H197" s="138">
        <v>0</v>
      </c>
      <c r="I197" s="138">
        <v>0</v>
      </c>
      <c r="J197" s="165" t="s">
        <v>477</v>
      </c>
      <c r="K197" s="148">
        <f>SUM(K195:K196)</f>
        <v>1813</v>
      </c>
      <c r="L197" s="148">
        <f>SUM(L195:L196)</f>
        <v>416</v>
      </c>
      <c r="M197" s="136">
        <f>TRUNC(L197/K197,5)</f>
        <v>0.22944999999999999</v>
      </c>
      <c r="N197" s="138" t="s">
        <v>6</v>
      </c>
      <c r="O197" s="150" t="s">
        <v>55</v>
      </c>
      <c r="P197" s="158" t="s">
        <v>128</v>
      </c>
      <c r="Q197" s="173" t="s">
        <v>55</v>
      </c>
    </row>
    <row r="198" spans="1:17" ht="14" x14ac:dyDescent="0.15">
      <c r="A198" s="28">
        <v>181</v>
      </c>
      <c r="B198" s="62"/>
      <c r="C198" s="138" t="s">
        <v>134</v>
      </c>
      <c r="D198" s="146">
        <v>11111</v>
      </c>
      <c r="E198" s="147" t="s">
        <v>127</v>
      </c>
      <c r="F198" s="138">
        <v>16688</v>
      </c>
      <c r="G198" s="138">
        <v>1495</v>
      </c>
      <c r="H198" s="138">
        <v>0</v>
      </c>
      <c r="I198" s="138">
        <v>0</v>
      </c>
      <c r="J198" s="165" t="s">
        <v>479</v>
      </c>
      <c r="K198" s="148">
        <v>458</v>
      </c>
      <c r="L198" s="148">
        <v>117</v>
      </c>
      <c r="M198" s="136">
        <f>TRUNC(L198/K198,5)</f>
        <v>0.25545000000000001</v>
      </c>
      <c r="N198" s="138" t="s">
        <v>6</v>
      </c>
      <c r="O198" s="150" t="s">
        <v>55</v>
      </c>
      <c r="P198" s="158" t="s">
        <v>128</v>
      </c>
      <c r="Q198" s="173" t="s">
        <v>55</v>
      </c>
    </row>
    <row r="199" spans="1:17" ht="14" x14ac:dyDescent="0.15">
      <c r="A199" s="28">
        <v>182</v>
      </c>
      <c r="B199" s="62"/>
      <c r="C199" s="138" t="s">
        <v>134</v>
      </c>
      <c r="D199" s="146">
        <v>11111</v>
      </c>
      <c r="E199" s="147" t="s">
        <v>127</v>
      </c>
      <c r="F199" s="138">
        <v>16688</v>
      </c>
      <c r="G199" s="138">
        <v>1495</v>
      </c>
      <c r="H199" s="138">
        <v>0</v>
      </c>
      <c r="I199" s="138">
        <v>0</v>
      </c>
      <c r="J199" s="165" t="s">
        <v>480</v>
      </c>
      <c r="K199" s="148">
        <v>930</v>
      </c>
      <c r="L199" s="148">
        <v>273</v>
      </c>
      <c r="M199" s="136">
        <f>TRUNC(L199/K199,5)</f>
        <v>0.29354000000000002</v>
      </c>
      <c r="N199" s="138" t="s">
        <v>6</v>
      </c>
      <c r="O199" s="150" t="s">
        <v>55</v>
      </c>
      <c r="P199" s="158" t="s">
        <v>128</v>
      </c>
      <c r="Q199" s="173" t="s">
        <v>55</v>
      </c>
    </row>
    <row r="200" spans="1:17" ht="14" x14ac:dyDescent="0.15">
      <c r="A200" s="28">
        <v>183</v>
      </c>
      <c r="B200" s="62"/>
      <c r="C200" s="138" t="s">
        <v>134</v>
      </c>
      <c r="D200" s="146">
        <v>11111</v>
      </c>
      <c r="E200" s="147" t="s">
        <v>127</v>
      </c>
      <c r="F200" s="138">
        <v>16688</v>
      </c>
      <c r="G200" s="138">
        <v>1495</v>
      </c>
      <c r="H200" s="138">
        <v>0</v>
      </c>
      <c r="I200" s="138">
        <v>0</v>
      </c>
      <c r="J200" s="165" t="s">
        <v>481</v>
      </c>
      <c r="K200" s="148">
        <f>SUM(K194,K197,K198,K199)</f>
        <v>4021</v>
      </c>
      <c r="L200" s="148">
        <f>SUM(L194,L197,L198,L199)</f>
        <v>1021</v>
      </c>
      <c r="M200" s="136">
        <f>TRUNC(L200/K200,5)</f>
        <v>0.25391000000000002</v>
      </c>
      <c r="N200" s="138" t="s">
        <v>6</v>
      </c>
      <c r="O200" s="150" t="s">
        <v>55</v>
      </c>
      <c r="P200" s="158" t="s">
        <v>128</v>
      </c>
      <c r="Q200" s="173" t="s">
        <v>55</v>
      </c>
    </row>
    <row r="201" spans="1:17" x14ac:dyDescent="0.15">
      <c r="A201" s="28">
        <v>184</v>
      </c>
      <c r="B201" s="62"/>
      <c r="C201" s="29" t="s">
        <v>134</v>
      </c>
      <c r="D201" s="29">
        <v>11111</v>
      </c>
      <c r="E201" s="87" t="s">
        <v>127</v>
      </c>
      <c r="F201" s="29">
        <v>16688</v>
      </c>
      <c r="G201" s="29">
        <v>1495</v>
      </c>
      <c r="H201" s="29">
        <v>0</v>
      </c>
      <c r="I201" s="29">
        <v>0</v>
      </c>
      <c r="J201" s="29" t="s">
        <v>219</v>
      </c>
      <c r="K201" s="101">
        <v>567</v>
      </c>
      <c r="L201" s="101">
        <v>205</v>
      </c>
      <c r="M201" s="98">
        <f t="shared" si="0"/>
        <v>0.36154999999999998</v>
      </c>
      <c r="N201" s="29" t="s">
        <v>6</v>
      </c>
      <c r="O201" s="89" t="s">
        <v>55</v>
      </c>
      <c r="P201" s="157" t="s">
        <v>128</v>
      </c>
      <c r="Q201" s="173" t="s">
        <v>55</v>
      </c>
    </row>
    <row r="202" spans="1:17" x14ac:dyDescent="0.15">
      <c r="A202" s="28">
        <v>185</v>
      </c>
      <c r="B202" s="62"/>
      <c r="C202" s="29" t="s">
        <v>134</v>
      </c>
      <c r="D202" s="29">
        <v>11111</v>
      </c>
      <c r="E202" s="87" t="s">
        <v>127</v>
      </c>
      <c r="F202" s="29">
        <v>16688</v>
      </c>
      <c r="G202" s="29">
        <v>1495</v>
      </c>
      <c r="H202" s="29">
        <v>0</v>
      </c>
      <c r="I202" s="29">
        <v>0</v>
      </c>
      <c r="J202" s="29" t="s">
        <v>151</v>
      </c>
      <c r="K202" s="101">
        <v>567</v>
      </c>
      <c r="L202" s="101">
        <v>250</v>
      </c>
      <c r="M202" s="98">
        <f t="shared" si="0"/>
        <v>0.44091000000000002</v>
      </c>
      <c r="N202" s="29" t="s">
        <v>6</v>
      </c>
      <c r="O202" s="89" t="s">
        <v>55</v>
      </c>
      <c r="P202" s="157" t="s">
        <v>128</v>
      </c>
      <c r="Q202" s="173" t="s">
        <v>55</v>
      </c>
    </row>
    <row r="203" spans="1:17" x14ac:dyDescent="0.15">
      <c r="A203" s="28">
        <v>186</v>
      </c>
      <c r="B203" s="62"/>
      <c r="C203" s="29" t="s">
        <v>134</v>
      </c>
      <c r="D203" s="29">
        <v>11111</v>
      </c>
      <c r="E203" s="87" t="s">
        <v>127</v>
      </c>
      <c r="F203" s="29">
        <v>16688</v>
      </c>
      <c r="G203" s="29">
        <v>1495</v>
      </c>
      <c r="H203" s="29">
        <v>0</v>
      </c>
      <c r="I203" s="29">
        <v>0</v>
      </c>
      <c r="J203" s="29" t="s">
        <v>141</v>
      </c>
      <c r="K203" s="101">
        <v>567</v>
      </c>
      <c r="L203" s="101">
        <v>350</v>
      </c>
      <c r="M203" s="98">
        <f t="shared" si="0"/>
        <v>0.61728000000000005</v>
      </c>
      <c r="N203" s="29" t="s">
        <v>6</v>
      </c>
      <c r="O203" s="89" t="s">
        <v>55</v>
      </c>
      <c r="P203" s="157" t="s">
        <v>128</v>
      </c>
      <c r="Q203" s="173" t="s">
        <v>55</v>
      </c>
    </row>
    <row r="204" spans="1:17" ht="14" x14ac:dyDescent="0.15">
      <c r="A204" s="28">
        <v>187</v>
      </c>
      <c r="B204" s="62"/>
      <c r="C204" s="29" t="s">
        <v>134</v>
      </c>
      <c r="D204" s="29">
        <v>11111</v>
      </c>
      <c r="E204" s="87" t="s">
        <v>127</v>
      </c>
      <c r="F204" s="29">
        <v>16688</v>
      </c>
      <c r="G204" s="29">
        <v>1495</v>
      </c>
      <c r="H204" s="29">
        <v>0</v>
      </c>
      <c r="I204" s="29">
        <v>0</v>
      </c>
      <c r="J204" s="29" t="s">
        <v>108</v>
      </c>
      <c r="K204" s="101">
        <v>567</v>
      </c>
      <c r="L204" s="101">
        <v>290</v>
      </c>
      <c r="M204" s="98">
        <f t="shared" si="0"/>
        <v>0.51146000000000003</v>
      </c>
      <c r="N204" s="88" t="s">
        <v>6</v>
      </c>
      <c r="O204" s="89" t="s">
        <v>55</v>
      </c>
      <c r="P204" s="157" t="s">
        <v>128</v>
      </c>
      <c r="Q204" s="173" t="s">
        <v>55</v>
      </c>
    </row>
    <row r="205" spans="1:17" x14ac:dyDescent="0.15">
      <c r="A205" s="28">
        <v>188</v>
      </c>
      <c r="B205" s="62"/>
      <c r="C205" s="29" t="s">
        <v>134</v>
      </c>
      <c r="D205" s="29">
        <v>11111</v>
      </c>
      <c r="E205" s="87" t="s">
        <v>127</v>
      </c>
      <c r="F205" s="29">
        <v>16688</v>
      </c>
      <c r="G205" s="29">
        <v>1495</v>
      </c>
      <c r="H205" s="29">
        <v>0</v>
      </c>
      <c r="I205" s="29">
        <v>0</v>
      </c>
      <c r="J205" s="29" t="s">
        <v>110</v>
      </c>
      <c r="K205" s="101">
        <v>567</v>
      </c>
      <c r="L205" s="101">
        <v>386</v>
      </c>
      <c r="M205" s="98">
        <f t="shared" si="0"/>
        <v>0.68076999999999999</v>
      </c>
      <c r="N205" s="29" t="s">
        <v>6</v>
      </c>
      <c r="O205" s="89" t="s">
        <v>55</v>
      </c>
      <c r="P205" s="157" t="s">
        <v>128</v>
      </c>
      <c r="Q205" s="173" t="s">
        <v>55</v>
      </c>
    </row>
    <row r="206" spans="1:17" ht="14" x14ac:dyDescent="0.15">
      <c r="A206" s="28">
        <v>189</v>
      </c>
      <c r="B206" s="62"/>
      <c r="C206" s="29" t="s">
        <v>134</v>
      </c>
      <c r="D206" s="29">
        <v>11111</v>
      </c>
      <c r="E206" s="87" t="s">
        <v>127</v>
      </c>
      <c r="F206" s="29">
        <v>16688</v>
      </c>
      <c r="G206" s="29">
        <v>1495</v>
      </c>
      <c r="H206" s="29">
        <v>0</v>
      </c>
      <c r="I206" s="29">
        <v>0</v>
      </c>
      <c r="J206" s="105" t="s">
        <v>112</v>
      </c>
      <c r="K206" s="108">
        <v>8000</v>
      </c>
      <c r="L206" s="108">
        <v>5630</v>
      </c>
      <c r="M206" s="98">
        <f t="shared" si="0"/>
        <v>0.70374999999999999</v>
      </c>
      <c r="N206" s="96" t="s">
        <v>6</v>
      </c>
      <c r="O206" s="89" t="s">
        <v>55</v>
      </c>
      <c r="P206" s="157" t="s">
        <v>128</v>
      </c>
      <c r="Q206" s="173" t="s">
        <v>55</v>
      </c>
    </row>
    <row r="207" spans="1:17" ht="14" x14ac:dyDescent="0.15">
      <c r="A207" s="28">
        <v>190</v>
      </c>
      <c r="B207" s="62"/>
      <c r="C207" s="29" t="s">
        <v>134</v>
      </c>
      <c r="D207" s="29">
        <v>11111</v>
      </c>
      <c r="E207" s="87" t="s">
        <v>127</v>
      </c>
      <c r="F207" s="29">
        <v>16688</v>
      </c>
      <c r="G207" s="29">
        <v>1495</v>
      </c>
      <c r="H207" s="29">
        <v>0</v>
      </c>
      <c r="I207" s="29">
        <v>0</v>
      </c>
      <c r="J207" s="105" t="s">
        <v>114</v>
      </c>
      <c r="K207" s="108">
        <v>6950</v>
      </c>
      <c r="L207" s="108">
        <v>4690</v>
      </c>
      <c r="M207" s="98">
        <f t="shared" si="0"/>
        <v>0.67481999999999998</v>
      </c>
      <c r="N207" s="96" t="s">
        <v>6</v>
      </c>
      <c r="O207" s="89" t="s">
        <v>55</v>
      </c>
      <c r="P207" s="157" t="s">
        <v>128</v>
      </c>
      <c r="Q207" s="173" t="s">
        <v>55</v>
      </c>
    </row>
    <row r="208" spans="1:17" ht="14" x14ac:dyDescent="0.15">
      <c r="A208" s="28">
        <v>191</v>
      </c>
      <c r="B208" s="62"/>
      <c r="C208" s="29" t="s">
        <v>134</v>
      </c>
      <c r="D208" s="29">
        <v>11111</v>
      </c>
      <c r="E208" s="87" t="s">
        <v>127</v>
      </c>
      <c r="F208" s="29">
        <v>16688</v>
      </c>
      <c r="G208" s="29">
        <v>1495</v>
      </c>
      <c r="H208" s="29">
        <v>0</v>
      </c>
      <c r="I208" s="29">
        <v>0</v>
      </c>
      <c r="J208" s="105" t="s">
        <v>115</v>
      </c>
      <c r="K208" s="108">
        <v>7560</v>
      </c>
      <c r="L208" s="108">
        <v>3953</v>
      </c>
      <c r="M208" s="98">
        <f t="shared" si="0"/>
        <v>0.52288000000000001</v>
      </c>
      <c r="N208" s="96" t="s">
        <v>6</v>
      </c>
      <c r="O208" s="89" t="s">
        <v>55</v>
      </c>
      <c r="P208" s="157" t="s">
        <v>128</v>
      </c>
      <c r="Q208" s="173" t="s">
        <v>55</v>
      </c>
    </row>
    <row r="209" spans="1:17" ht="14" x14ac:dyDescent="0.15">
      <c r="A209" s="28">
        <v>192</v>
      </c>
      <c r="B209" s="62"/>
      <c r="C209" s="29" t="s">
        <v>134</v>
      </c>
      <c r="D209" s="29">
        <v>11111</v>
      </c>
      <c r="E209" s="87" t="s">
        <v>127</v>
      </c>
      <c r="F209" s="29">
        <v>16688</v>
      </c>
      <c r="G209" s="29">
        <v>1495</v>
      </c>
      <c r="H209" s="29">
        <v>0</v>
      </c>
      <c r="I209" s="29">
        <v>0</v>
      </c>
      <c r="J209" s="88" t="s">
        <v>145</v>
      </c>
      <c r="K209" s="101">
        <v>144</v>
      </c>
      <c r="L209" s="124">
        <v>75</v>
      </c>
      <c r="M209" s="98">
        <f t="shared" si="0"/>
        <v>0.52083000000000002</v>
      </c>
      <c r="N209" s="96" t="s">
        <v>6</v>
      </c>
      <c r="O209" s="29" t="s">
        <v>55</v>
      </c>
      <c r="P209" s="89" t="s">
        <v>128</v>
      </c>
      <c r="Q209" s="173" t="s">
        <v>55</v>
      </c>
    </row>
    <row r="210" spans="1:17" ht="14" x14ac:dyDescent="0.15">
      <c r="A210" s="28">
        <v>193</v>
      </c>
      <c r="B210" s="62"/>
      <c r="C210" s="29" t="s">
        <v>134</v>
      </c>
      <c r="D210" s="29">
        <v>11111</v>
      </c>
      <c r="E210" s="87" t="s">
        <v>127</v>
      </c>
      <c r="F210" s="29">
        <v>16688</v>
      </c>
      <c r="G210" s="29">
        <v>1495</v>
      </c>
      <c r="H210" s="29">
        <v>0</v>
      </c>
      <c r="I210" s="29">
        <v>0</v>
      </c>
      <c r="J210" s="88" t="s">
        <v>146</v>
      </c>
      <c r="K210" s="101">
        <v>75</v>
      </c>
      <c r="L210" s="124">
        <v>70</v>
      </c>
      <c r="M210" s="98">
        <f t="shared" si="0"/>
        <v>0.93332999999999999</v>
      </c>
      <c r="N210" s="96" t="s">
        <v>6</v>
      </c>
      <c r="O210" s="29" t="s">
        <v>55</v>
      </c>
      <c r="P210" s="89" t="s">
        <v>128</v>
      </c>
      <c r="Q210" s="173" t="s">
        <v>55</v>
      </c>
    </row>
    <row r="211" spans="1:17" ht="14" x14ac:dyDescent="0.15">
      <c r="A211" s="28">
        <v>194</v>
      </c>
      <c r="B211" s="62"/>
      <c r="C211" s="29" t="s">
        <v>134</v>
      </c>
      <c r="D211" s="29">
        <v>11111</v>
      </c>
      <c r="E211" s="87" t="s">
        <v>127</v>
      </c>
      <c r="F211" s="29">
        <v>16688</v>
      </c>
      <c r="G211" s="29">
        <v>1495</v>
      </c>
      <c r="H211" s="29">
        <v>0</v>
      </c>
      <c r="I211" s="29">
        <v>0</v>
      </c>
      <c r="J211" s="88" t="s">
        <v>147</v>
      </c>
      <c r="K211" s="101">
        <v>29</v>
      </c>
      <c r="L211" s="124">
        <v>14</v>
      </c>
      <c r="M211" s="98">
        <f t="shared" si="0"/>
        <v>0.48275000000000001</v>
      </c>
      <c r="N211" s="96" t="s">
        <v>6</v>
      </c>
      <c r="O211" s="29" t="s">
        <v>55</v>
      </c>
      <c r="P211" s="89" t="s">
        <v>128</v>
      </c>
      <c r="Q211" s="173" t="s">
        <v>55</v>
      </c>
    </row>
    <row r="212" spans="1:17" ht="14" x14ac:dyDescent="0.15">
      <c r="A212" s="28">
        <v>195</v>
      </c>
      <c r="B212" s="62"/>
      <c r="C212" s="29" t="s">
        <v>134</v>
      </c>
      <c r="D212" s="29">
        <v>11111</v>
      </c>
      <c r="E212" s="87" t="s">
        <v>127</v>
      </c>
      <c r="F212" s="29">
        <v>16688</v>
      </c>
      <c r="G212" s="29">
        <v>1495</v>
      </c>
      <c r="H212" s="29">
        <v>0</v>
      </c>
      <c r="I212" s="29">
        <v>0</v>
      </c>
      <c r="J212" s="115" t="s">
        <v>148</v>
      </c>
      <c r="K212" s="101">
        <v>14</v>
      </c>
      <c r="L212" s="169">
        <v>12</v>
      </c>
      <c r="M212" s="98">
        <f t="shared" si="0"/>
        <v>0.85714000000000001</v>
      </c>
      <c r="N212" s="96" t="s">
        <v>6</v>
      </c>
      <c r="O212" s="29" t="s">
        <v>55</v>
      </c>
      <c r="P212" s="170" t="s">
        <v>128</v>
      </c>
      <c r="Q212" s="173" t="s">
        <v>55</v>
      </c>
    </row>
    <row r="213" spans="1:17" ht="14" x14ac:dyDescent="0.15">
      <c r="A213" s="28">
        <v>196</v>
      </c>
      <c r="B213" s="62"/>
      <c r="C213" s="138" t="s">
        <v>134</v>
      </c>
      <c r="D213" s="138">
        <v>11111</v>
      </c>
      <c r="E213" s="147" t="s">
        <v>127</v>
      </c>
      <c r="F213" s="138">
        <v>16688</v>
      </c>
      <c r="G213" s="138">
        <v>1495</v>
      </c>
      <c r="H213" s="138">
        <v>0</v>
      </c>
      <c r="I213" s="138">
        <v>0</v>
      </c>
      <c r="J213" s="178" t="s">
        <v>253</v>
      </c>
      <c r="K213" s="177">
        <v>555</v>
      </c>
      <c r="L213" s="177">
        <v>500</v>
      </c>
      <c r="M213" s="136">
        <f>TRUNC(L213/K213,5)</f>
        <v>0.90090000000000003</v>
      </c>
      <c r="N213" s="171" t="s">
        <v>6</v>
      </c>
      <c r="O213" s="150" t="s">
        <v>724</v>
      </c>
      <c r="P213" s="172"/>
      <c r="Q213" s="173" t="s">
        <v>724</v>
      </c>
    </row>
    <row r="214" spans="1:17" ht="14" x14ac:dyDescent="0.15">
      <c r="A214" s="28">
        <v>197</v>
      </c>
      <c r="B214" s="62"/>
      <c r="C214" s="138" t="s">
        <v>134</v>
      </c>
      <c r="D214" s="138">
        <v>11111</v>
      </c>
      <c r="E214" s="147" t="s">
        <v>127</v>
      </c>
      <c r="F214" s="138">
        <v>16688</v>
      </c>
      <c r="G214" s="138">
        <v>1495</v>
      </c>
      <c r="H214" s="138">
        <v>0</v>
      </c>
      <c r="I214" s="138">
        <v>0</v>
      </c>
      <c r="J214" s="167" t="s">
        <v>254</v>
      </c>
      <c r="K214" s="177">
        <v>300</v>
      </c>
      <c r="L214" s="177">
        <v>275</v>
      </c>
      <c r="M214" s="136">
        <f>TRUNC(L214/K214,5)</f>
        <v>0.91666000000000003</v>
      </c>
      <c r="N214" s="171" t="s">
        <v>6</v>
      </c>
      <c r="O214" s="150" t="s">
        <v>724</v>
      </c>
      <c r="P214" s="172"/>
      <c r="Q214" s="173" t="s">
        <v>724</v>
      </c>
    </row>
    <row r="215" spans="1:17" ht="14" x14ac:dyDescent="0.15">
      <c r="A215" s="28">
        <v>198</v>
      </c>
      <c r="B215" s="62"/>
      <c r="C215" s="138" t="s">
        <v>134</v>
      </c>
      <c r="D215" s="138">
        <v>11111</v>
      </c>
      <c r="E215" s="147" t="s">
        <v>127</v>
      </c>
      <c r="F215" s="138">
        <v>16688</v>
      </c>
      <c r="G215" s="138">
        <v>1495</v>
      </c>
      <c r="H215" s="138">
        <v>0</v>
      </c>
      <c r="I215" s="138">
        <v>0</v>
      </c>
      <c r="J215" s="167" t="s">
        <v>255</v>
      </c>
      <c r="K215" s="177">
        <v>105</v>
      </c>
      <c r="L215" s="177">
        <v>50</v>
      </c>
      <c r="M215" s="136">
        <f>TRUNC(L215/K215,5)</f>
        <v>0.47619</v>
      </c>
      <c r="N215" s="171" t="s">
        <v>6</v>
      </c>
      <c r="O215" s="150" t="s">
        <v>724</v>
      </c>
      <c r="P215" s="172"/>
      <c r="Q215" s="173" t="s">
        <v>724</v>
      </c>
    </row>
    <row r="216" spans="1:17" ht="14" x14ac:dyDescent="0.15">
      <c r="A216" s="28">
        <v>199</v>
      </c>
      <c r="B216" s="62"/>
      <c r="C216" s="138" t="s">
        <v>134</v>
      </c>
      <c r="D216" s="138">
        <v>11111</v>
      </c>
      <c r="E216" s="147" t="s">
        <v>127</v>
      </c>
      <c r="F216" s="138">
        <v>16688</v>
      </c>
      <c r="G216" s="138">
        <v>1495</v>
      </c>
      <c r="H216" s="138">
        <v>0</v>
      </c>
      <c r="I216" s="138">
        <v>0</v>
      </c>
      <c r="J216" s="167" t="s">
        <v>958</v>
      </c>
      <c r="K216" s="177">
        <f>SUM(K213:K215)</f>
        <v>960</v>
      </c>
      <c r="L216" s="177">
        <f>SUM(L213:L215)</f>
        <v>825</v>
      </c>
      <c r="M216" s="179">
        <f>TRUNC(L216/K216,5)</f>
        <v>0.85936999999999997</v>
      </c>
      <c r="N216" s="171" t="s">
        <v>6</v>
      </c>
      <c r="O216" s="150" t="s">
        <v>724</v>
      </c>
      <c r="P216" s="172"/>
      <c r="Q216" s="173" t="s">
        <v>724</v>
      </c>
    </row>
    <row r="217" spans="1:17" ht="14" x14ac:dyDescent="0.15">
      <c r="A217" s="28">
        <v>200</v>
      </c>
      <c r="B217" s="62"/>
      <c r="C217" s="138" t="s">
        <v>134</v>
      </c>
      <c r="D217" s="138">
        <v>11111</v>
      </c>
      <c r="E217" s="147" t="s">
        <v>127</v>
      </c>
      <c r="F217" s="138">
        <v>16688</v>
      </c>
      <c r="G217" s="138">
        <v>1495</v>
      </c>
      <c r="H217" s="138">
        <v>0</v>
      </c>
      <c r="I217" s="138">
        <v>0</v>
      </c>
      <c r="J217" s="165" t="s">
        <v>637</v>
      </c>
      <c r="K217" s="177">
        <v>231</v>
      </c>
      <c r="L217" s="177">
        <v>205</v>
      </c>
      <c r="M217" s="179">
        <f t="shared" si="0"/>
        <v>0.88744000000000001</v>
      </c>
      <c r="N217" s="171" t="s">
        <v>6</v>
      </c>
      <c r="O217" s="150" t="s">
        <v>724</v>
      </c>
      <c r="P217" s="172"/>
      <c r="Q217" s="173" t="s">
        <v>724</v>
      </c>
    </row>
    <row r="218" spans="1:17" ht="14" x14ac:dyDescent="0.15">
      <c r="A218" s="28">
        <v>201</v>
      </c>
      <c r="B218" s="62"/>
      <c r="C218" s="138" t="s">
        <v>134</v>
      </c>
      <c r="D218" s="138">
        <v>11111</v>
      </c>
      <c r="E218" s="147" t="s">
        <v>127</v>
      </c>
      <c r="F218" s="138">
        <v>16688</v>
      </c>
      <c r="G218" s="138">
        <v>1495</v>
      </c>
      <c r="H218" s="138">
        <v>0</v>
      </c>
      <c r="I218" s="138">
        <v>0</v>
      </c>
      <c r="J218" s="165" t="s">
        <v>638</v>
      </c>
      <c r="K218" s="291">
        <v>0</v>
      </c>
      <c r="L218" s="292">
        <v>0</v>
      </c>
      <c r="M218" s="293">
        <v>0</v>
      </c>
      <c r="N218" s="171" t="s">
        <v>6</v>
      </c>
      <c r="O218" s="150" t="s">
        <v>724</v>
      </c>
      <c r="P218" s="172"/>
      <c r="Q218" s="173" t="s">
        <v>724</v>
      </c>
    </row>
    <row r="219" spans="1:17" ht="14" x14ac:dyDescent="0.15">
      <c r="A219" s="28">
        <v>202</v>
      </c>
      <c r="B219" s="62"/>
      <c r="C219" s="138" t="s">
        <v>134</v>
      </c>
      <c r="D219" s="138">
        <v>11111</v>
      </c>
      <c r="E219" s="147" t="s">
        <v>127</v>
      </c>
      <c r="F219" s="138">
        <v>16688</v>
      </c>
      <c r="G219" s="138">
        <v>1495</v>
      </c>
      <c r="H219" s="138">
        <v>0</v>
      </c>
      <c r="I219" s="138">
        <v>0</v>
      </c>
      <c r="J219" s="285" t="s">
        <v>639</v>
      </c>
      <c r="K219" s="177">
        <f>SUM(K217:K218)</f>
        <v>231</v>
      </c>
      <c r="L219" s="177">
        <f>SUM(L217:L218)</f>
        <v>205</v>
      </c>
      <c r="M219" s="195">
        <f t="shared" si="0"/>
        <v>0.88744000000000001</v>
      </c>
      <c r="N219" s="289" t="s">
        <v>6</v>
      </c>
      <c r="O219" s="150" t="s">
        <v>724</v>
      </c>
      <c r="P219" s="172"/>
      <c r="Q219" s="173" t="s">
        <v>724</v>
      </c>
    </row>
    <row r="220" spans="1:17" ht="14" x14ac:dyDescent="0.15">
      <c r="A220" s="28">
        <v>203</v>
      </c>
      <c r="B220" s="62"/>
      <c r="C220" s="138" t="s">
        <v>134</v>
      </c>
      <c r="D220" s="138">
        <v>11111</v>
      </c>
      <c r="E220" s="147" t="s">
        <v>127</v>
      </c>
      <c r="F220" s="138">
        <v>16688</v>
      </c>
      <c r="G220" s="138">
        <v>1495</v>
      </c>
      <c r="H220" s="138">
        <v>0</v>
      </c>
      <c r="I220" s="138">
        <v>0</v>
      </c>
      <c r="J220" s="285" t="s">
        <v>778</v>
      </c>
      <c r="K220" s="177">
        <v>350</v>
      </c>
      <c r="L220" s="294">
        <v>343</v>
      </c>
      <c r="M220" s="195">
        <f t="shared" si="0"/>
        <v>0.98</v>
      </c>
      <c r="N220" s="289" t="s">
        <v>6</v>
      </c>
      <c r="O220" s="150" t="s">
        <v>724</v>
      </c>
      <c r="P220" s="172"/>
      <c r="Q220" s="173" t="s">
        <v>724</v>
      </c>
    </row>
    <row r="221" spans="1:17" ht="14" x14ac:dyDescent="0.15">
      <c r="A221" s="28">
        <v>204</v>
      </c>
      <c r="B221" s="62"/>
      <c r="C221" s="138" t="s">
        <v>134</v>
      </c>
      <c r="D221" s="138">
        <v>11111</v>
      </c>
      <c r="E221" s="147" t="s">
        <v>127</v>
      </c>
      <c r="F221" s="138">
        <v>16688</v>
      </c>
      <c r="G221" s="138">
        <v>1495</v>
      </c>
      <c r="H221" s="138">
        <v>0</v>
      </c>
      <c r="I221" s="138">
        <v>0</v>
      </c>
      <c r="J221" s="285" t="s">
        <v>640</v>
      </c>
      <c r="K221" s="177">
        <v>0</v>
      </c>
      <c r="L221" s="294">
        <v>0</v>
      </c>
      <c r="M221" s="177">
        <v>0</v>
      </c>
      <c r="N221" s="289" t="s">
        <v>6</v>
      </c>
      <c r="O221" s="150" t="s">
        <v>724</v>
      </c>
      <c r="P221" s="172"/>
      <c r="Q221" s="173" t="s">
        <v>724</v>
      </c>
    </row>
    <row r="222" spans="1:17" ht="14" x14ac:dyDescent="0.15">
      <c r="A222" s="28">
        <v>205</v>
      </c>
      <c r="B222" s="62"/>
      <c r="C222" s="138" t="s">
        <v>134</v>
      </c>
      <c r="D222" s="138">
        <v>11111</v>
      </c>
      <c r="E222" s="147" t="s">
        <v>127</v>
      </c>
      <c r="F222" s="138">
        <v>16688</v>
      </c>
      <c r="G222" s="138">
        <v>1495</v>
      </c>
      <c r="H222" s="138">
        <v>0</v>
      </c>
      <c r="I222" s="138">
        <v>0</v>
      </c>
      <c r="J222" s="285" t="s">
        <v>641</v>
      </c>
      <c r="K222" s="177">
        <f>SUM(K220:K221)</f>
        <v>350</v>
      </c>
      <c r="L222" s="177">
        <f>SUM(L220:L221)</f>
        <v>343</v>
      </c>
      <c r="M222" s="195">
        <f t="shared" si="0"/>
        <v>0.98</v>
      </c>
      <c r="N222" s="289" t="s">
        <v>6</v>
      </c>
      <c r="O222" s="150" t="s">
        <v>724</v>
      </c>
      <c r="P222" s="172"/>
      <c r="Q222" s="173" t="s">
        <v>724</v>
      </c>
    </row>
    <row r="223" spans="1:17" ht="14" x14ac:dyDescent="0.15">
      <c r="A223" s="28">
        <v>206</v>
      </c>
      <c r="B223" s="62"/>
      <c r="C223" s="138" t="s">
        <v>134</v>
      </c>
      <c r="D223" s="138">
        <v>11111</v>
      </c>
      <c r="E223" s="147" t="s">
        <v>127</v>
      </c>
      <c r="F223" s="138">
        <v>16688</v>
      </c>
      <c r="G223" s="138">
        <v>1495</v>
      </c>
      <c r="H223" s="138">
        <v>0</v>
      </c>
      <c r="I223" s="138">
        <v>0</v>
      </c>
      <c r="J223" s="285" t="s">
        <v>642</v>
      </c>
      <c r="K223" s="177">
        <v>29</v>
      </c>
      <c r="L223" s="294">
        <v>23</v>
      </c>
      <c r="M223" s="195">
        <f t="shared" si="0"/>
        <v>0.79310000000000003</v>
      </c>
      <c r="N223" s="289" t="s">
        <v>6</v>
      </c>
      <c r="O223" s="150" t="s">
        <v>724</v>
      </c>
      <c r="P223" s="172"/>
      <c r="Q223" s="173" t="s">
        <v>724</v>
      </c>
    </row>
    <row r="224" spans="1:17" ht="14" x14ac:dyDescent="0.15">
      <c r="A224" s="28">
        <v>207</v>
      </c>
      <c r="B224" s="62"/>
      <c r="C224" s="138" t="s">
        <v>134</v>
      </c>
      <c r="D224" s="138">
        <v>11111</v>
      </c>
      <c r="E224" s="147" t="s">
        <v>127</v>
      </c>
      <c r="F224" s="138">
        <v>16688</v>
      </c>
      <c r="G224" s="138">
        <v>1495</v>
      </c>
      <c r="H224" s="138">
        <v>0</v>
      </c>
      <c r="I224" s="138">
        <v>0</v>
      </c>
      <c r="J224" s="285" t="s">
        <v>643</v>
      </c>
      <c r="K224" s="177">
        <v>0</v>
      </c>
      <c r="L224" s="294">
        <v>0</v>
      </c>
      <c r="M224" s="177">
        <v>0</v>
      </c>
      <c r="N224" s="289" t="s">
        <v>6</v>
      </c>
      <c r="O224" s="150" t="s">
        <v>724</v>
      </c>
      <c r="P224" s="172"/>
      <c r="Q224" s="173" t="s">
        <v>724</v>
      </c>
    </row>
    <row r="225" spans="1:17" ht="14" x14ac:dyDescent="0.15">
      <c r="A225" s="28">
        <v>208</v>
      </c>
      <c r="B225" s="62"/>
      <c r="C225" s="138" t="s">
        <v>134</v>
      </c>
      <c r="D225" s="138">
        <v>11111</v>
      </c>
      <c r="E225" s="147" t="s">
        <v>127</v>
      </c>
      <c r="F225" s="138">
        <v>16688</v>
      </c>
      <c r="G225" s="138">
        <v>1495</v>
      </c>
      <c r="H225" s="138">
        <v>0</v>
      </c>
      <c r="I225" s="138">
        <v>0</v>
      </c>
      <c r="J225" s="285" t="s">
        <v>644</v>
      </c>
      <c r="K225" s="177">
        <f>SUM(K223:K224)</f>
        <v>29</v>
      </c>
      <c r="L225" s="177">
        <f>SUM(L223:L224)</f>
        <v>23</v>
      </c>
      <c r="M225" s="195">
        <f t="shared" si="0"/>
        <v>0.79310000000000003</v>
      </c>
      <c r="N225" s="289" t="s">
        <v>6</v>
      </c>
      <c r="O225" s="150" t="s">
        <v>724</v>
      </c>
      <c r="P225" s="172"/>
      <c r="Q225" s="173" t="s">
        <v>724</v>
      </c>
    </row>
    <row r="226" spans="1:17" ht="14" x14ac:dyDescent="0.15">
      <c r="A226" s="28">
        <v>209</v>
      </c>
      <c r="B226" s="62"/>
      <c r="C226" s="138" t="s">
        <v>134</v>
      </c>
      <c r="D226" s="138">
        <v>11111</v>
      </c>
      <c r="E226" s="147" t="s">
        <v>127</v>
      </c>
      <c r="F226" s="138">
        <v>16688</v>
      </c>
      <c r="G226" s="138">
        <v>1495</v>
      </c>
      <c r="H226" s="138">
        <v>0</v>
      </c>
      <c r="I226" s="138">
        <v>0</v>
      </c>
      <c r="J226" s="285" t="s">
        <v>645</v>
      </c>
      <c r="K226" s="177">
        <v>45</v>
      </c>
      <c r="L226" s="294">
        <v>38</v>
      </c>
      <c r="M226" s="195">
        <f t="shared" si="0"/>
        <v>0.84443999999999997</v>
      </c>
      <c r="N226" s="289" t="s">
        <v>6</v>
      </c>
      <c r="O226" s="150" t="s">
        <v>724</v>
      </c>
      <c r="P226" s="172"/>
      <c r="Q226" s="173" t="s">
        <v>724</v>
      </c>
    </row>
    <row r="227" spans="1:17" ht="14" x14ac:dyDescent="0.15">
      <c r="A227" s="28">
        <v>210</v>
      </c>
      <c r="B227" s="62"/>
      <c r="C227" s="138" t="s">
        <v>134</v>
      </c>
      <c r="D227" s="138">
        <v>11111</v>
      </c>
      <c r="E227" s="147" t="s">
        <v>127</v>
      </c>
      <c r="F227" s="138">
        <v>16688</v>
      </c>
      <c r="G227" s="138">
        <v>1495</v>
      </c>
      <c r="H227" s="138">
        <v>0</v>
      </c>
      <c r="I227" s="138">
        <v>0</v>
      </c>
      <c r="J227" s="285" t="s">
        <v>646</v>
      </c>
      <c r="K227" s="177">
        <v>0</v>
      </c>
      <c r="L227" s="294">
        <v>0</v>
      </c>
      <c r="M227" s="177">
        <v>0</v>
      </c>
      <c r="N227" s="289" t="s">
        <v>6</v>
      </c>
      <c r="O227" s="150" t="s">
        <v>724</v>
      </c>
      <c r="P227" s="172"/>
      <c r="Q227" s="173" t="s">
        <v>724</v>
      </c>
    </row>
    <row r="228" spans="1:17" ht="14" x14ac:dyDescent="0.15">
      <c r="A228" s="28">
        <v>211</v>
      </c>
      <c r="B228" s="62"/>
      <c r="C228" s="138" t="s">
        <v>134</v>
      </c>
      <c r="D228" s="138">
        <v>11111</v>
      </c>
      <c r="E228" s="147" t="s">
        <v>127</v>
      </c>
      <c r="F228" s="138">
        <v>16688</v>
      </c>
      <c r="G228" s="138">
        <v>1495</v>
      </c>
      <c r="H228" s="138">
        <v>0</v>
      </c>
      <c r="I228" s="138">
        <v>0</v>
      </c>
      <c r="J228" s="285" t="s">
        <v>647</v>
      </c>
      <c r="K228" s="177">
        <f>SUM(K226:K227)</f>
        <v>45</v>
      </c>
      <c r="L228" s="177">
        <f>SUM(L226:L227)</f>
        <v>38</v>
      </c>
      <c r="M228" s="195">
        <f t="shared" si="0"/>
        <v>0.84443999999999997</v>
      </c>
      <c r="N228" s="289" t="s">
        <v>6</v>
      </c>
      <c r="O228" s="150" t="s">
        <v>724</v>
      </c>
      <c r="P228" s="172"/>
      <c r="Q228" s="173" t="s">
        <v>724</v>
      </c>
    </row>
    <row r="229" spans="1:17" ht="14" x14ac:dyDescent="0.15">
      <c r="A229" s="28">
        <v>212</v>
      </c>
      <c r="B229" s="62"/>
      <c r="C229" s="138" t="s">
        <v>134</v>
      </c>
      <c r="D229" s="138">
        <v>11111</v>
      </c>
      <c r="E229" s="147" t="s">
        <v>127</v>
      </c>
      <c r="F229" s="138">
        <v>16688</v>
      </c>
      <c r="G229" s="138">
        <v>1495</v>
      </c>
      <c r="H229" s="138">
        <v>0</v>
      </c>
      <c r="I229" s="138">
        <v>0</v>
      </c>
      <c r="J229" s="285" t="s">
        <v>648</v>
      </c>
      <c r="K229" s="177">
        <v>22</v>
      </c>
      <c r="L229" s="294">
        <v>18</v>
      </c>
      <c r="M229" s="195">
        <f t="shared" si="0"/>
        <v>0.81818000000000002</v>
      </c>
      <c r="N229" s="289" t="s">
        <v>6</v>
      </c>
      <c r="O229" s="150" t="s">
        <v>724</v>
      </c>
      <c r="P229" s="172"/>
      <c r="Q229" s="173" t="s">
        <v>724</v>
      </c>
    </row>
    <row r="230" spans="1:17" ht="14" x14ac:dyDescent="0.15">
      <c r="A230" s="28">
        <v>213</v>
      </c>
      <c r="B230" s="62"/>
      <c r="C230" s="138" t="s">
        <v>134</v>
      </c>
      <c r="D230" s="138">
        <v>11111</v>
      </c>
      <c r="E230" s="147" t="s">
        <v>127</v>
      </c>
      <c r="F230" s="138">
        <v>16688</v>
      </c>
      <c r="G230" s="138">
        <v>1495</v>
      </c>
      <c r="H230" s="138">
        <v>0</v>
      </c>
      <c r="I230" s="138">
        <v>0</v>
      </c>
      <c r="J230" s="285" t="s">
        <v>649</v>
      </c>
      <c r="K230" s="177">
        <v>0</v>
      </c>
      <c r="L230" s="294">
        <v>0</v>
      </c>
      <c r="M230" s="177">
        <v>0</v>
      </c>
      <c r="N230" s="289" t="s">
        <v>6</v>
      </c>
      <c r="O230" s="150" t="s">
        <v>724</v>
      </c>
      <c r="P230" s="172"/>
      <c r="Q230" s="173" t="s">
        <v>724</v>
      </c>
    </row>
    <row r="231" spans="1:17" ht="14" x14ac:dyDescent="0.15">
      <c r="A231" s="28">
        <v>214</v>
      </c>
      <c r="B231" s="62"/>
      <c r="C231" s="138" t="s">
        <v>134</v>
      </c>
      <c r="D231" s="138">
        <v>11111</v>
      </c>
      <c r="E231" s="147" t="s">
        <v>127</v>
      </c>
      <c r="F231" s="138">
        <v>16688</v>
      </c>
      <c r="G231" s="138">
        <v>1495</v>
      </c>
      <c r="H231" s="138">
        <v>0</v>
      </c>
      <c r="I231" s="138">
        <v>0</v>
      </c>
      <c r="J231" s="285" t="s">
        <v>650</v>
      </c>
      <c r="K231" s="177">
        <f>SUM(K229:K230)</f>
        <v>22</v>
      </c>
      <c r="L231" s="177">
        <f>SUM(L229:L230)</f>
        <v>18</v>
      </c>
      <c r="M231" s="195">
        <f t="shared" si="0"/>
        <v>0.81818000000000002</v>
      </c>
      <c r="N231" s="289" t="s">
        <v>6</v>
      </c>
      <c r="O231" s="150" t="s">
        <v>724</v>
      </c>
      <c r="P231" s="172"/>
      <c r="Q231" s="173" t="s">
        <v>724</v>
      </c>
    </row>
    <row r="232" spans="1:17" ht="14" x14ac:dyDescent="0.15">
      <c r="A232" s="28">
        <v>215</v>
      </c>
      <c r="B232" s="62"/>
      <c r="C232" s="138" t="s">
        <v>134</v>
      </c>
      <c r="D232" s="138">
        <v>11111</v>
      </c>
      <c r="E232" s="147" t="s">
        <v>127</v>
      </c>
      <c r="F232" s="138">
        <v>16688</v>
      </c>
      <c r="G232" s="138">
        <v>1495</v>
      </c>
      <c r="H232" s="138">
        <v>0</v>
      </c>
      <c r="I232" s="138">
        <v>0</v>
      </c>
      <c r="J232" s="285" t="s">
        <v>651</v>
      </c>
      <c r="K232" s="177">
        <v>52</v>
      </c>
      <c r="L232" s="294">
        <v>41</v>
      </c>
      <c r="M232" s="195">
        <f t="shared" si="0"/>
        <v>0.78846000000000005</v>
      </c>
      <c r="N232" s="289" t="s">
        <v>6</v>
      </c>
      <c r="O232" s="150" t="s">
        <v>724</v>
      </c>
      <c r="P232" s="172"/>
      <c r="Q232" s="173" t="s">
        <v>724</v>
      </c>
    </row>
    <row r="233" spans="1:17" ht="14" x14ac:dyDescent="0.15">
      <c r="A233" s="28">
        <v>216</v>
      </c>
      <c r="B233" s="62"/>
      <c r="C233" s="138" t="s">
        <v>134</v>
      </c>
      <c r="D233" s="138">
        <v>11111</v>
      </c>
      <c r="E233" s="147" t="s">
        <v>127</v>
      </c>
      <c r="F233" s="138">
        <v>16688</v>
      </c>
      <c r="G233" s="138">
        <v>1495</v>
      </c>
      <c r="H233" s="138">
        <v>0</v>
      </c>
      <c r="I233" s="138">
        <v>0</v>
      </c>
      <c r="J233" s="285" t="s">
        <v>652</v>
      </c>
      <c r="K233" s="177">
        <v>0</v>
      </c>
      <c r="L233" s="294">
        <v>0</v>
      </c>
      <c r="M233" s="177">
        <v>0</v>
      </c>
      <c r="N233" s="289" t="s">
        <v>6</v>
      </c>
      <c r="O233" s="150" t="s">
        <v>724</v>
      </c>
      <c r="P233" s="172"/>
      <c r="Q233" s="173" t="s">
        <v>724</v>
      </c>
    </row>
    <row r="234" spans="1:17" ht="14" x14ac:dyDescent="0.15">
      <c r="A234" s="28">
        <v>217</v>
      </c>
      <c r="B234" s="62"/>
      <c r="C234" s="138" t="s">
        <v>134</v>
      </c>
      <c r="D234" s="138">
        <v>11111</v>
      </c>
      <c r="E234" s="147" t="s">
        <v>127</v>
      </c>
      <c r="F234" s="138">
        <v>16688</v>
      </c>
      <c r="G234" s="138">
        <v>1495</v>
      </c>
      <c r="H234" s="138">
        <v>0</v>
      </c>
      <c r="I234" s="138">
        <v>0</v>
      </c>
      <c r="J234" s="285" t="s">
        <v>653</v>
      </c>
      <c r="K234" s="177">
        <f>SUM(K232:K233)</f>
        <v>52</v>
      </c>
      <c r="L234" s="177">
        <f>SUM(L232:L233)</f>
        <v>41</v>
      </c>
      <c r="M234" s="195">
        <f t="shared" si="0"/>
        <v>0.78846000000000005</v>
      </c>
      <c r="N234" s="289" t="s">
        <v>6</v>
      </c>
      <c r="O234" s="150" t="s">
        <v>724</v>
      </c>
      <c r="P234" s="172"/>
      <c r="Q234" s="173" t="s">
        <v>724</v>
      </c>
    </row>
    <row r="235" spans="1:17" ht="14" x14ac:dyDescent="0.15">
      <c r="A235" s="28">
        <v>218</v>
      </c>
      <c r="B235" s="62"/>
      <c r="C235" s="138" t="s">
        <v>134</v>
      </c>
      <c r="D235" s="138">
        <v>11111</v>
      </c>
      <c r="E235" s="147" t="s">
        <v>127</v>
      </c>
      <c r="F235" s="138">
        <v>16688</v>
      </c>
      <c r="G235" s="138">
        <v>1495</v>
      </c>
      <c r="H235" s="138">
        <v>0</v>
      </c>
      <c r="I235" s="138">
        <v>0</v>
      </c>
      <c r="J235" s="285" t="s">
        <v>654</v>
      </c>
      <c r="K235" s="177">
        <v>26</v>
      </c>
      <c r="L235" s="294">
        <v>22</v>
      </c>
      <c r="M235" s="195">
        <f t="shared" si="0"/>
        <v>0.84614999999999996</v>
      </c>
      <c r="N235" s="289" t="s">
        <v>6</v>
      </c>
      <c r="O235" s="150" t="s">
        <v>724</v>
      </c>
      <c r="P235" s="172"/>
      <c r="Q235" s="173" t="s">
        <v>724</v>
      </c>
    </row>
    <row r="236" spans="1:17" ht="14" x14ac:dyDescent="0.15">
      <c r="A236" s="28">
        <v>219</v>
      </c>
      <c r="B236" s="62"/>
      <c r="C236" s="138" t="s">
        <v>134</v>
      </c>
      <c r="D236" s="138">
        <v>11111</v>
      </c>
      <c r="E236" s="147" t="s">
        <v>127</v>
      </c>
      <c r="F236" s="138">
        <v>16688</v>
      </c>
      <c r="G236" s="138">
        <v>1495</v>
      </c>
      <c r="H236" s="138">
        <v>0</v>
      </c>
      <c r="I236" s="138">
        <v>0</v>
      </c>
      <c r="J236" s="285" t="s">
        <v>655</v>
      </c>
      <c r="K236" s="177">
        <v>0</v>
      </c>
      <c r="L236" s="294">
        <v>0</v>
      </c>
      <c r="M236" s="177">
        <v>0</v>
      </c>
      <c r="N236" s="289" t="s">
        <v>6</v>
      </c>
      <c r="O236" s="150" t="s">
        <v>724</v>
      </c>
      <c r="P236" s="172"/>
      <c r="Q236" s="173" t="s">
        <v>724</v>
      </c>
    </row>
    <row r="237" spans="1:17" ht="14" x14ac:dyDescent="0.15">
      <c r="A237" s="28">
        <v>220</v>
      </c>
      <c r="B237" s="62"/>
      <c r="C237" s="138" t="s">
        <v>134</v>
      </c>
      <c r="D237" s="138">
        <v>11111</v>
      </c>
      <c r="E237" s="147" t="s">
        <v>127</v>
      </c>
      <c r="F237" s="138">
        <v>16688</v>
      </c>
      <c r="G237" s="138">
        <v>1495</v>
      </c>
      <c r="H237" s="138">
        <v>0</v>
      </c>
      <c r="I237" s="138">
        <v>0</v>
      </c>
      <c r="J237" s="285" t="s">
        <v>656</v>
      </c>
      <c r="K237" s="177">
        <f>SUM(K235:K236)</f>
        <v>26</v>
      </c>
      <c r="L237" s="177">
        <f>SUM(L235:L236)</f>
        <v>22</v>
      </c>
      <c r="M237" s="195">
        <f t="shared" si="0"/>
        <v>0.84614999999999996</v>
      </c>
      <c r="N237" s="289" t="s">
        <v>6</v>
      </c>
      <c r="O237" s="150" t="s">
        <v>724</v>
      </c>
      <c r="P237" s="172"/>
      <c r="Q237" s="173" t="s">
        <v>724</v>
      </c>
    </row>
    <row r="238" spans="1:17" ht="14" x14ac:dyDescent="0.15">
      <c r="A238" s="28">
        <v>221</v>
      </c>
      <c r="B238" s="62"/>
      <c r="C238" s="138" t="s">
        <v>134</v>
      </c>
      <c r="D238" s="138">
        <v>11111</v>
      </c>
      <c r="E238" s="147" t="s">
        <v>127</v>
      </c>
      <c r="F238" s="138">
        <v>16688</v>
      </c>
      <c r="G238" s="138">
        <v>1495</v>
      </c>
      <c r="H238" s="138">
        <v>0</v>
      </c>
      <c r="I238" s="138">
        <v>0</v>
      </c>
      <c r="J238" s="285" t="s">
        <v>657</v>
      </c>
      <c r="K238" s="177">
        <v>153</v>
      </c>
      <c r="L238" s="294">
        <v>103</v>
      </c>
      <c r="M238" s="195">
        <f t="shared" si="0"/>
        <v>0.67320000000000002</v>
      </c>
      <c r="N238" s="289" t="s">
        <v>6</v>
      </c>
      <c r="O238" s="150" t="s">
        <v>724</v>
      </c>
      <c r="P238" s="172"/>
      <c r="Q238" s="173" t="s">
        <v>724</v>
      </c>
    </row>
    <row r="239" spans="1:17" ht="14" x14ac:dyDescent="0.15">
      <c r="A239" s="28">
        <v>222</v>
      </c>
      <c r="B239" s="62"/>
      <c r="C239" s="138" t="s">
        <v>134</v>
      </c>
      <c r="D239" s="138">
        <v>11111</v>
      </c>
      <c r="E239" s="147" t="s">
        <v>127</v>
      </c>
      <c r="F239" s="138">
        <v>16688</v>
      </c>
      <c r="G239" s="138">
        <v>1495</v>
      </c>
      <c r="H239" s="138">
        <v>0</v>
      </c>
      <c r="I239" s="138">
        <v>0</v>
      </c>
      <c r="J239" s="285" t="s">
        <v>658</v>
      </c>
      <c r="K239" s="177">
        <v>52</v>
      </c>
      <c r="L239" s="294">
        <v>32</v>
      </c>
      <c r="M239" s="195">
        <f t="shared" si="0"/>
        <v>0.61538000000000004</v>
      </c>
      <c r="N239" s="289" t="s">
        <v>6</v>
      </c>
      <c r="O239" s="150" t="s">
        <v>724</v>
      </c>
      <c r="P239" s="172"/>
      <c r="Q239" s="173" t="s">
        <v>724</v>
      </c>
    </row>
    <row r="240" spans="1:17" ht="14" x14ac:dyDescent="0.15">
      <c r="A240" s="28">
        <v>223</v>
      </c>
      <c r="B240" s="62"/>
      <c r="C240" s="138" t="s">
        <v>134</v>
      </c>
      <c r="D240" s="138">
        <v>11111</v>
      </c>
      <c r="E240" s="147" t="s">
        <v>127</v>
      </c>
      <c r="F240" s="138">
        <v>16688</v>
      </c>
      <c r="G240" s="138">
        <v>1495</v>
      </c>
      <c r="H240" s="138">
        <v>0</v>
      </c>
      <c r="I240" s="138">
        <v>0</v>
      </c>
      <c r="J240" s="286" t="s">
        <v>659</v>
      </c>
      <c r="K240" s="177">
        <f>SUM(K219,K222,K225,K228,K231,K234,K237,K238,K239)</f>
        <v>960</v>
      </c>
      <c r="L240" s="177">
        <f>SUM(L219,L222,L225,L228,L231,L234,L237,L238,L239)</f>
        <v>825</v>
      </c>
      <c r="M240" s="195">
        <f t="shared" si="0"/>
        <v>0.85936999999999997</v>
      </c>
      <c r="N240" s="289" t="s">
        <v>6</v>
      </c>
      <c r="O240" s="150" t="s">
        <v>724</v>
      </c>
      <c r="P240" s="172"/>
      <c r="Q240" s="173" t="s">
        <v>724</v>
      </c>
    </row>
    <row r="241" spans="1:26" ht="14" x14ac:dyDescent="0.15">
      <c r="A241" s="28">
        <v>224</v>
      </c>
      <c r="B241" s="62"/>
      <c r="C241" s="138" t="s">
        <v>134</v>
      </c>
      <c r="D241" s="138">
        <v>11111</v>
      </c>
      <c r="E241" s="147" t="s">
        <v>127</v>
      </c>
      <c r="F241" s="138">
        <v>16688</v>
      </c>
      <c r="G241" s="138">
        <v>1495</v>
      </c>
      <c r="H241" s="138">
        <v>0</v>
      </c>
      <c r="I241" s="138">
        <v>0</v>
      </c>
      <c r="J241" s="285" t="s">
        <v>660</v>
      </c>
      <c r="K241" s="177">
        <v>270</v>
      </c>
      <c r="L241" s="294">
        <v>258</v>
      </c>
      <c r="M241" s="195">
        <f t="shared" si="0"/>
        <v>0.95555000000000001</v>
      </c>
      <c r="N241" s="289" t="s">
        <v>6</v>
      </c>
      <c r="O241" s="150" t="s">
        <v>724</v>
      </c>
      <c r="P241" s="172"/>
      <c r="Q241" s="173" t="s">
        <v>724</v>
      </c>
    </row>
    <row r="242" spans="1:26" ht="14" x14ac:dyDescent="0.15">
      <c r="A242" s="28">
        <v>225</v>
      </c>
      <c r="B242" s="62"/>
      <c r="C242" s="138" t="s">
        <v>134</v>
      </c>
      <c r="D242" s="138">
        <v>11111</v>
      </c>
      <c r="E242" s="147" t="s">
        <v>127</v>
      </c>
      <c r="F242" s="138">
        <v>16688</v>
      </c>
      <c r="G242" s="138">
        <v>1495</v>
      </c>
      <c r="H242" s="138">
        <v>0</v>
      </c>
      <c r="I242" s="138">
        <v>0</v>
      </c>
      <c r="J242" s="287" t="s">
        <v>661</v>
      </c>
      <c r="K242" s="177">
        <v>0</v>
      </c>
      <c r="L242" s="294">
        <v>0</v>
      </c>
      <c r="M242" s="177">
        <v>0</v>
      </c>
      <c r="N242" s="289" t="s">
        <v>6</v>
      </c>
      <c r="O242" s="150" t="s">
        <v>724</v>
      </c>
      <c r="P242" s="172"/>
      <c r="Q242" s="173" t="s">
        <v>724</v>
      </c>
    </row>
    <row r="243" spans="1:26" ht="14" x14ac:dyDescent="0.15">
      <c r="A243" s="28">
        <v>226</v>
      </c>
      <c r="B243" s="62"/>
      <c r="C243" s="138" t="s">
        <v>134</v>
      </c>
      <c r="D243" s="138">
        <v>11111</v>
      </c>
      <c r="E243" s="147" t="s">
        <v>127</v>
      </c>
      <c r="F243" s="138">
        <v>16688</v>
      </c>
      <c r="G243" s="138">
        <v>1495</v>
      </c>
      <c r="H243" s="138">
        <v>0</v>
      </c>
      <c r="I243" s="138">
        <v>0</v>
      </c>
      <c r="J243" s="285" t="s">
        <v>662</v>
      </c>
      <c r="K243" s="177">
        <f>SUM(K241:K242)</f>
        <v>270</v>
      </c>
      <c r="L243" s="177">
        <f>SUM(L241:L242)</f>
        <v>258</v>
      </c>
      <c r="M243" s="195">
        <f t="shared" si="0"/>
        <v>0.95555000000000001</v>
      </c>
      <c r="N243" s="289" t="s">
        <v>6</v>
      </c>
      <c r="O243" s="150" t="s">
        <v>724</v>
      </c>
      <c r="P243" s="172"/>
      <c r="Q243" s="173" t="s">
        <v>724</v>
      </c>
    </row>
    <row r="244" spans="1:26" ht="14" x14ac:dyDescent="0.15">
      <c r="A244" s="28">
        <v>227</v>
      </c>
      <c r="B244" s="62"/>
      <c r="C244" s="138" t="s">
        <v>134</v>
      </c>
      <c r="D244" s="138">
        <v>11111</v>
      </c>
      <c r="E244" s="147" t="s">
        <v>127</v>
      </c>
      <c r="F244" s="138">
        <v>16688</v>
      </c>
      <c r="G244" s="138">
        <v>1495</v>
      </c>
      <c r="H244" s="138">
        <v>0</v>
      </c>
      <c r="I244" s="138">
        <v>0</v>
      </c>
      <c r="J244" s="285" t="s">
        <v>663</v>
      </c>
      <c r="K244" s="177">
        <v>485</v>
      </c>
      <c r="L244" s="294">
        <v>452</v>
      </c>
      <c r="M244" s="195">
        <f t="shared" si="0"/>
        <v>0.93194999999999995</v>
      </c>
      <c r="N244" s="289" t="s">
        <v>6</v>
      </c>
      <c r="O244" s="150" t="s">
        <v>724</v>
      </c>
      <c r="P244" s="172"/>
      <c r="Q244" s="173" t="s">
        <v>724</v>
      </c>
    </row>
    <row r="245" spans="1:26" ht="14" x14ac:dyDescent="0.15">
      <c r="A245" s="28">
        <v>228</v>
      </c>
      <c r="B245" s="62"/>
      <c r="C245" s="138" t="s">
        <v>134</v>
      </c>
      <c r="D245" s="138">
        <v>11111</v>
      </c>
      <c r="E245" s="147" t="s">
        <v>127</v>
      </c>
      <c r="F245" s="138">
        <v>16688</v>
      </c>
      <c r="G245" s="138">
        <v>1495</v>
      </c>
      <c r="H245" s="138">
        <v>0</v>
      </c>
      <c r="I245" s="138">
        <v>0</v>
      </c>
      <c r="J245" s="285" t="s">
        <v>664</v>
      </c>
      <c r="K245" s="177">
        <v>0</v>
      </c>
      <c r="L245" s="294">
        <v>0</v>
      </c>
      <c r="M245" s="177">
        <v>0</v>
      </c>
      <c r="N245" s="289" t="s">
        <v>6</v>
      </c>
      <c r="O245" s="150" t="s">
        <v>724</v>
      </c>
      <c r="P245" s="172"/>
      <c r="Q245" s="173" t="s">
        <v>724</v>
      </c>
    </row>
    <row r="246" spans="1:26" ht="14" x14ac:dyDescent="0.15">
      <c r="A246" s="28">
        <v>229</v>
      </c>
      <c r="B246" s="62"/>
      <c r="C246" s="138" t="s">
        <v>134</v>
      </c>
      <c r="D246" s="138">
        <v>11111</v>
      </c>
      <c r="E246" s="147" t="s">
        <v>127</v>
      </c>
      <c r="F246" s="138">
        <v>16688</v>
      </c>
      <c r="G246" s="138">
        <v>1495</v>
      </c>
      <c r="H246" s="138">
        <v>0</v>
      </c>
      <c r="I246" s="138">
        <v>0</v>
      </c>
      <c r="J246" s="285" t="s">
        <v>665</v>
      </c>
      <c r="K246" s="177">
        <f>SUM(K244:K245)</f>
        <v>485</v>
      </c>
      <c r="L246" s="177">
        <f>SUM(L244:L245)</f>
        <v>452</v>
      </c>
      <c r="M246" s="195">
        <f t="shared" si="0"/>
        <v>0.93194999999999995</v>
      </c>
      <c r="N246" s="289" t="s">
        <v>6</v>
      </c>
      <c r="O246" s="150" t="s">
        <v>724</v>
      </c>
      <c r="P246" s="172"/>
      <c r="Q246" s="173" t="s">
        <v>724</v>
      </c>
    </row>
    <row r="247" spans="1:26" ht="14" x14ac:dyDescent="0.15">
      <c r="A247" s="28">
        <v>230</v>
      </c>
      <c r="B247" s="62"/>
      <c r="C247" s="138" t="s">
        <v>134</v>
      </c>
      <c r="D247" s="138">
        <v>11111</v>
      </c>
      <c r="E247" s="147" t="s">
        <v>127</v>
      </c>
      <c r="F247" s="138">
        <v>16688</v>
      </c>
      <c r="G247" s="138">
        <v>1495</v>
      </c>
      <c r="H247" s="138">
        <v>0</v>
      </c>
      <c r="I247" s="138">
        <v>0</v>
      </c>
      <c r="J247" s="285" t="s">
        <v>666</v>
      </c>
      <c r="K247" s="177">
        <v>153</v>
      </c>
      <c r="L247" s="294">
        <v>83</v>
      </c>
      <c r="M247" s="195">
        <f t="shared" si="0"/>
        <v>0.54247999999999996</v>
      </c>
      <c r="N247" s="289" t="s">
        <v>6</v>
      </c>
      <c r="O247" s="150" t="s">
        <v>724</v>
      </c>
      <c r="P247" s="172"/>
      <c r="Q247" s="173" t="s">
        <v>724</v>
      </c>
    </row>
    <row r="248" spans="1:26" ht="14" x14ac:dyDescent="0.15">
      <c r="A248" s="28">
        <v>231</v>
      </c>
      <c r="B248" s="62"/>
      <c r="C248" s="138" t="s">
        <v>134</v>
      </c>
      <c r="D248" s="138">
        <v>11111</v>
      </c>
      <c r="E248" s="147" t="s">
        <v>127</v>
      </c>
      <c r="F248" s="138">
        <v>16688</v>
      </c>
      <c r="G248" s="138">
        <v>1495</v>
      </c>
      <c r="H248" s="138">
        <v>0</v>
      </c>
      <c r="I248" s="138">
        <v>0</v>
      </c>
      <c r="J248" s="285" t="s">
        <v>667</v>
      </c>
      <c r="K248" s="177">
        <v>52</v>
      </c>
      <c r="L248" s="294">
        <v>32</v>
      </c>
      <c r="M248" s="195">
        <f t="shared" si="0"/>
        <v>0.61538000000000004</v>
      </c>
      <c r="N248" s="289" t="s">
        <v>6</v>
      </c>
      <c r="O248" s="150" t="s">
        <v>724</v>
      </c>
      <c r="P248" s="172"/>
      <c r="Q248" s="173" t="s">
        <v>724</v>
      </c>
    </row>
    <row r="249" spans="1:26" ht="14" x14ac:dyDescent="0.15">
      <c r="A249" s="28">
        <v>232</v>
      </c>
      <c r="B249" s="62"/>
      <c r="C249" s="138" t="s">
        <v>134</v>
      </c>
      <c r="D249" s="138">
        <v>11111</v>
      </c>
      <c r="E249" s="147" t="s">
        <v>127</v>
      </c>
      <c r="F249" s="138">
        <v>16688</v>
      </c>
      <c r="G249" s="138">
        <v>1495</v>
      </c>
      <c r="H249" s="138">
        <v>0</v>
      </c>
      <c r="I249" s="138">
        <v>0</v>
      </c>
      <c r="J249" s="285" t="s">
        <v>668</v>
      </c>
      <c r="K249" s="177">
        <f>SUM(K243,K246,K247,K248)</f>
        <v>960</v>
      </c>
      <c r="L249" s="177">
        <f>SUM(L243,L246,L247,L248)</f>
        <v>825</v>
      </c>
      <c r="M249" s="195">
        <f t="shared" si="0"/>
        <v>0.85936999999999997</v>
      </c>
      <c r="N249" s="289" t="s">
        <v>6</v>
      </c>
      <c r="O249" s="150" t="s">
        <v>724</v>
      </c>
      <c r="P249" s="172"/>
      <c r="Q249" s="173" t="s">
        <v>724</v>
      </c>
    </row>
    <row r="250" spans="1:26" s="22" customFormat="1" x14ac:dyDescent="0.15">
      <c r="A250" s="50"/>
      <c r="B250"/>
      <c r="C250" s="105" t="s">
        <v>135</v>
      </c>
      <c r="D250" s="212">
        <v>1</v>
      </c>
      <c r="E250" s="211"/>
      <c r="F250" s="181">
        <f>SUM(F18:F249)</f>
        <v>3871616</v>
      </c>
      <c r="G250" s="181">
        <f>SUM(G18:G249)</f>
        <v>346840</v>
      </c>
      <c r="H250" s="181">
        <f>SUM(H18:H249)</f>
        <v>0</v>
      </c>
      <c r="I250" s="181">
        <f>SUM(I18:I249)</f>
        <v>0</v>
      </c>
      <c r="J250" s="288">
        <f>COUNT(A18:A249)</f>
        <v>232</v>
      </c>
      <c r="K250" s="194">
        <f>SUM(K18:K249)</f>
        <v>1807257</v>
      </c>
      <c r="L250" s="194">
        <f>SUM(L18:L249)</f>
        <v>330467</v>
      </c>
      <c r="M250" s="295"/>
      <c r="N250" s="290"/>
      <c r="O250" s="110"/>
      <c r="P250" s="159"/>
      <c r="Q250" s="160"/>
      <c r="Z250"/>
    </row>
  </sheetData>
  <mergeCells count="12">
    <mergeCell ref="F16:Q16"/>
    <mergeCell ref="C2:O2"/>
    <mergeCell ref="C3:O3"/>
    <mergeCell ref="C5:O5"/>
    <mergeCell ref="C10:N10"/>
    <mergeCell ref="C15:Q15"/>
    <mergeCell ref="C6:P7"/>
    <mergeCell ref="C11:O11"/>
    <mergeCell ref="C12:O12"/>
    <mergeCell ref="C13:O13"/>
    <mergeCell ref="C8:P8"/>
    <mergeCell ref="C4:J4"/>
  </mergeCells>
  <phoneticPr fontId="24" type="noConversion"/>
  <hyperlinks>
    <hyperlink ref="E16" r:id="rId1" xr:uid="{EA768210-BC39-4753-AC67-9AC136006898}"/>
  </hyperlinks>
  <printOptions horizontalCentered="1"/>
  <pageMargins left="0.25" right="0.25" top="0.75" bottom="0.75" header="0.5" footer="0.5"/>
  <pageSetup firstPageNumber="0" fitToHeight="0" orientation="portrait" r:id="rId2"/>
  <headerFooter>
    <oddHeader>&amp;C&amp;F</oddHeader>
    <oddFooter>&amp;L&amp;8Released 1/2015&amp;C&amp;P of &amp;N&amp;R&amp;A</oddFooter>
  </headerFooter>
  <ignoredErrors>
    <ignoredError sqref="E19 E27:L27 E201:L203 E23:J23 L120:L129 E120:J131 L132 E116:L116 E63:L64 E65:I65 E205:L210 E204 H204:L204 N116 E118:J118 N120:N132 E69:K78 N201:N212 E211:J212 N68:N78 E82:E114 E119 E30:E62 E217:E249 E28 N20:N21 E20:J21 N23:N27 K25:L25 E24:I26 E68:L68 E66:I66 K66:L66 N63:N64 N65:N66 K65:L65 E117:L117 N117:N118 E132:I132" numberStoredAsText="1"/>
    <ignoredError sqref="L130" numberStoredAsText="1" formulaRange="1"/>
    <ignoredError sqref="K118:L118 K216:L216 K32:L32 K67:L67 K81:L81 K136:L136 K170:L170" formulaRange="1"/>
    <ignoredError sqref="J25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42"/>
  <sheetViews>
    <sheetView showGridLines="0" zoomScaleNormal="100" zoomScalePageLayoutView="40" workbookViewId="0"/>
  </sheetViews>
  <sheetFormatPr baseColWidth="10" defaultColWidth="8.83203125" defaultRowHeight="13" x14ac:dyDescent="0.15"/>
  <cols>
    <col min="1" max="1" width="5.1640625" style="20" customWidth="1"/>
    <col min="2" max="2" width="1.5"/>
    <col min="3" max="3" width="5.83203125"/>
    <col min="4" max="4" width="9.33203125" customWidth="1"/>
    <col min="5" max="5" width="12.6640625" style="21"/>
    <col min="6" max="6" width="12" style="20" customWidth="1"/>
    <col min="7" max="7" width="12.5" style="20" customWidth="1"/>
    <col min="8" max="8" width="11" style="20"/>
    <col min="9" max="9" width="10.5" style="20" customWidth="1"/>
    <col min="10" max="10" width="20.6640625" customWidth="1"/>
    <col min="11" max="11" width="13.5" style="22" customWidth="1"/>
    <col min="12" max="12" width="10.1640625" style="22"/>
    <col min="13" max="13" width="11.6640625" style="23"/>
    <col min="14" max="14" width="8.1640625" style="22"/>
    <col min="15" max="15" width="7.5" style="22" customWidth="1"/>
    <col min="16" max="16" width="38.6640625" style="24"/>
  </cols>
  <sheetData>
    <row r="1" spans="1:17" ht="14" x14ac:dyDescent="0.15">
      <c r="C1" s="7" t="s">
        <v>230</v>
      </c>
      <c r="O1" s="27"/>
      <c r="P1" s="27"/>
    </row>
    <row r="2" spans="1:17" ht="12.75" customHeight="1" x14ac:dyDescent="0.15">
      <c r="C2" s="363" t="s">
        <v>13</v>
      </c>
      <c r="D2" s="363"/>
      <c r="E2" s="363"/>
      <c r="F2" s="363"/>
      <c r="G2" s="363"/>
      <c r="H2" s="363"/>
      <c r="I2" s="363"/>
      <c r="J2" s="363"/>
      <c r="K2" s="363"/>
      <c r="L2" s="363"/>
      <c r="M2" s="363"/>
      <c r="N2" s="363"/>
      <c r="O2" s="363"/>
      <c r="P2" s="363"/>
    </row>
    <row r="3" spans="1:17" ht="12.75" customHeight="1" x14ac:dyDescent="0.15">
      <c r="C3" s="330" t="s">
        <v>739</v>
      </c>
      <c r="D3" s="330"/>
      <c r="E3" s="330"/>
      <c r="F3" s="330"/>
      <c r="G3" s="330"/>
      <c r="H3" s="330"/>
      <c r="I3" s="330"/>
      <c r="J3" s="330"/>
      <c r="K3" s="330"/>
      <c r="L3" s="330"/>
      <c r="M3" s="330"/>
      <c r="N3" s="330"/>
      <c r="O3" s="330"/>
      <c r="P3" s="330"/>
    </row>
    <row r="4" spans="1:17" ht="15" customHeight="1" x14ac:dyDescent="0.15">
      <c r="C4" s="369" t="s">
        <v>785</v>
      </c>
      <c r="D4" s="369"/>
      <c r="E4" s="369"/>
      <c r="F4" s="369"/>
      <c r="G4" s="369"/>
      <c r="H4" s="369"/>
      <c r="I4" s="369"/>
      <c r="J4" s="369"/>
      <c r="K4"/>
      <c r="L4" s="217"/>
      <c r="M4"/>
      <c r="N4"/>
      <c r="O4"/>
      <c r="P4"/>
    </row>
    <row r="5" spans="1:17" ht="12.75" customHeight="1" x14ac:dyDescent="0.2">
      <c r="B5" s="31"/>
      <c r="C5" s="363" t="s">
        <v>122</v>
      </c>
      <c r="D5" s="363"/>
      <c r="E5" s="363"/>
      <c r="F5" s="363"/>
      <c r="G5" s="363"/>
      <c r="H5" s="363"/>
      <c r="I5" s="363"/>
      <c r="J5" s="363"/>
      <c r="K5" s="363"/>
      <c r="L5" s="363"/>
      <c r="M5" s="363"/>
      <c r="N5" s="363"/>
      <c r="O5" s="363"/>
      <c r="P5" s="363"/>
    </row>
    <row r="6" spans="1:17" ht="26.25" customHeight="1" x14ac:dyDescent="0.2">
      <c r="B6" s="31"/>
      <c r="C6" s="366" t="s">
        <v>729</v>
      </c>
      <c r="D6" s="366"/>
      <c r="E6" s="366"/>
      <c r="F6" s="366"/>
      <c r="G6" s="366"/>
      <c r="H6" s="366"/>
      <c r="I6" s="366"/>
      <c r="J6" s="366"/>
      <c r="K6" s="366"/>
      <c r="L6" s="366"/>
      <c r="M6" s="366"/>
      <c r="N6" s="366"/>
      <c r="O6" s="366"/>
      <c r="P6" s="366"/>
    </row>
    <row r="7" spans="1:17" ht="25.5" customHeight="1" x14ac:dyDescent="0.15">
      <c r="C7" s="366" t="s">
        <v>237</v>
      </c>
      <c r="D7" s="366"/>
      <c r="E7" s="366"/>
      <c r="F7" s="366"/>
      <c r="G7" s="366"/>
      <c r="H7" s="366"/>
      <c r="I7" s="366"/>
      <c r="J7" s="366"/>
      <c r="K7" s="366"/>
      <c r="L7" s="366"/>
      <c r="M7" s="366"/>
      <c r="N7" s="366"/>
      <c r="O7" s="366"/>
      <c r="P7" s="366"/>
    </row>
    <row r="8" spans="1:17" ht="12.75" customHeight="1" x14ac:dyDescent="0.15">
      <c r="C8" s="76"/>
      <c r="D8" s="76"/>
      <c r="E8" s="76"/>
      <c r="F8" s="76"/>
      <c r="G8" s="76"/>
      <c r="H8" s="76"/>
      <c r="I8" s="76"/>
      <c r="J8" s="76"/>
      <c r="K8" s="76"/>
      <c r="L8" s="76"/>
      <c r="M8" s="76"/>
      <c r="N8" s="76"/>
      <c r="O8" s="76"/>
      <c r="P8" s="76"/>
    </row>
    <row r="9" spans="1:17" ht="12.75" customHeight="1" x14ac:dyDescent="0.15">
      <c r="C9" s="364" t="s">
        <v>929</v>
      </c>
      <c r="D9" s="364"/>
      <c r="E9" s="364"/>
      <c r="F9" s="364"/>
      <c r="G9" s="364"/>
      <c r="H9" s="364"/>
      <c r="I9" s="364"/>
      <c r="J9" s="364"/>
      <c r="K9" s="364"/>
      <c r="L9" s="364"/>
      <c r="M9" s="364"/>
      <c r="N9" s="364"/>
      <c r="O9" s="364"/>
      <c r="P9" s="364"/>
    </row>
    <row r="10" spans="1:17" ht="12.75" customHeight="1" x14ac:dyDescent="0.15">
      <c r="C10" s="317" t="s">
        <v>919</v>
      </c>
      <c r="D10" s="317"/>
      <c r="E10" s="317"/>
      <c r="F10" s="317"/>
      <c r="G10" s="317"/>
      <c r="H10" s="317"/>
      <c r="I10" s="317"/>
      <c r="J10" s="317"/>
      <c r="K10" s="317"/>
      <c r="L10" s="317"/>
      <c r="M10" s="317"/>
      <c r="N10" s="317"/>
      <c r="O10" s="317"/>
      <c r="P10" s="317"/>
    </row>
    <row r="11" spans="1:17" ht="12.75" customHeight="1" x14ac:dyDescent="0.2">
      <c r="B11" s="31"/>
      <c r="C11" s="368" t="s">
        <v>920</v>
      </c>
      <c r="D11" s="368"/>
      <c r="E11" s="368"/>
      <c r="F11" s="368"/>
      <c r="G11" s="368"/>
      <c r="H11" s="368"/>
      <c r="I11" s="368"/>
      <c r="J11" s="368"/>
      <c r="K11" s="368"/>
      <c r="L11" s="368"/>
      <c r="M11" s="368"/>
      <c r="N11" s="368"/>
      <c r="O11" s="368"/>
      <c r="P11" s="368"/>
    </row>
    <row r="12" spans="1:17" ht="12.75" customHeight="1" x14ac:dyDescent="0.2">
      <c r="B12" s="31"/>
      <c r="C12" s="363" t="s">
        <v>131</v>
      </c>
      <c r="D12" s="363"/>
      <c r="E12" s="363"/>
      <c r="F12" s="363"/>
      <c r="G12" s="363"/>
      <c r="H12" s="363"/>
      <c r="I12" s="363"/>
      <c r="J12" s="363"/>
      <c r="K12" s="363"/>
      <c r="L12" s="363"/>
      <c r="M12" s="363"/>
      <c r="N12" s="363"/>
      <c r="O12" s="363"/>
      <c r="P12" s="363"/>
    </row>
    <row r="13" spans="1:17" ht="12.75" customHeight="1" x14ac:dyDescent="0.2">
      <c r="B13" s="31"/>
    </row>
    <row r="14" spans="1:17" ht="12.75" customHeight="1" x14ac:dyDescent="0.15">
      <c r="C14" s="365" t="s">
        <v>132</v>
      </c>
      <c r="D14" s="365"/>
      <c r="E14" s="365"/>
      <c r="F14" s="365"/>
      <c r="G14" s="365"/>
      <c r="H14" s="365"/>
      <c r="I14" s="365"/>
      <c r="J14" s="365"/>
      <c r="K14" s="365"/>
      <c r="L14" s="365"/>
      <c r="M14" s="365"/>
      <c r="N14" s="365"/>
      <c r="O14" s="365"/>
      <c r="P14" s="365"/>
      <c r="Q14" s="365"/>
    </row>
    <row r="15" spans="1:17" x14ac:dyDescent="0.15">
      <c r="C15" s="187" t="s">
        <v>133</v>
      </c>
      <c r="D15" s="312" t="s">
        <v>973</v>
      </c>
      <c r="E15" s="188" t="s">
        <v>123</v>
      </c>
      <c r="F15" s="370">
        <v>2147</v>
      </c>
      <c r="G15" s="370"/>
      <c r="H15" s="370"/>
      <c r="I15" s="370"/>
      <c r="J15" s="370"/>
      <c r="K15" s="370"/>
      <c r="L15" s="370"/>
      <c r="M15" s="370"/>
      <c r="N15" s="370"/>
      <c r="O15" s="370"/>
      <c r="P15" s="370"/>
      <c r="Q15" s="370"/>
    </row>
    <row r="16" spans="1:17" ht="56" x14ac:dyDescent="0.15">
      <c r="A16" s="71" t="s">
        <v>124</v>
      </c>
      <c r="C16" s="184" t="s">
        <v>134</v>
      </c>
      <c r="D16" s="126" t="s">
        <v>895</v>
      </c>
      <c r="E16" s="125" t="s">
        <v>896</v>
      </c>
      <c r="F16" s="126" t="s">
        <v>125</v>
      </c>
      <c r="G16" s="126" t="s">
        <v>126</v>
      </c>
      <c r="H16" s="126" t="s">
        <v>231</v>
      </c>
      <c r="I16" s="126" t="s">
        <v>301</v>
      </c>
      <c r="J16" s="128" t="s">
        <v>304</v>
      </c>
      <c r="K16" s="126" t="s">
        <v>305</v>
      </c>
      <c r="L16" s="126" t="s">
        <v>306</v>
      </c>
      <c r="M16" s="139" t="s">
        <v>302</v>
      </c>
      <c r="N16" s="126" t="s">
        <v>29</v>
      </c>
      <c r="O16" s="126" t="s">
        <v>303</v>
      </c>
      <c r="P16" s="185" t="s">
        <v>781</v>
      </c>
      <c r="Q16" s="186" t="s">
        <v>723</v>
      </c>
    </row>
    <row r="17" spans="1:17" s="6" customFormat="1" ht="14" x14ac:dyDescent="0.15">
      <c r="A17" s="28">
        <v>1</v>
      </c>
      <c r="B17" s="62"/>
      <c r="C17" s="29" t="s">
        <v>134</v>
      </c>
      <c r="D17" s="29">
        <v>22222</v>
      </c>
      <c r="E17" s="87" t="s">
        <v>130</v>
      </c>
      <c r="F17" s="29">
        <v>0</v>
      </c>
      <c r="G17" s="29">
        <v>0</v>
      </c>
      <c r="H17" s="29">
        <v>5298</v>
      </c>
      <c r="I17" s="29">
        <v>0</v>
      </c>
      <c r="J17" s="29" t="s">
        <v>111</v>
      </c>
      <c r="K17" s="101">
        <v>784</v>
      </c>
      <c r="L17" s="101">
        <v>428</v>
      </c>
      <c r="M17" s="113">
        <f>TRUNC(L17/K17,5)</f>
        <v>0.54591000000000001</v>
      </c>
      <c r="N17" s="96" t="s">
        <v>129</v>
      </c>
      <c r="O17" s="29" t="s">
        <v>55</v>
      </c>
      <c r="P17" s="89" t="s">
        <v>128</v>
      </c>
      <c r="Q17" s="189" t="s">
        <v>55</v>
      </c>
    </row>
    <row r="18" spans="1:17" s="6" customFormat="1" ht="14" x14ac:dyDescent="0.15">
      <c r="A18" s="28">
        <v>2</v>
      </c>
      <c r="B18" s="62"/>
      <c r="C18" s="29" t="s">
        <v>134</v>
      </c>
      <c r="D18" s="29">
        <v>22222</v>
      </c>
      <c r="E18" s="87" t="s">
        <v>130</v>
      </c>
      <c r="F18" s="29">
        <v>0</v>
      </c>
      <c r="G18" s="29">
        <v>0</v>
      </c>
      <c r="H18" s="29">
        <v>5298</v>
      </c>
      <c r="I18" s="29">
        <v>0</v>
      </c>
      <c r="J18" s="29" t="s">
        <v>950</v>
      </c>
      <c r="K18" s="101">
        <v>429</v>
      </c>
      <c r="L18" s="101">
        <v>278</v>
      </c>
      <c r="M18" s="113">
        <f>TRUNC(L18/K18,5)</f>
        <v>0.64800999999999997</v>
      </c>
      <c r="N18" s="96" t="s">
        <v>129</v>
      </c>
      <c r="O18" s="29" t="s">
        <v>55</v>
      </c>
      <c r="P18" s="89" t="s">
        <v>128</v>
      </c>
      <c r="Q18" s="189" t="s">
        <v>55</v>
      </c>
    </row>
    <row r="19" spans="1:17" s="6" customFormat="1" ht="14" x14ac:dyDescent="0.15">
      <c r="A19" s="28">
        <v>3</v>
      </c>
      <c r="B19" s="62"/>
      <c r="C19" s="138" t="s">
        <v>134</v>
      </c>
      <c r="D19" s="138">
        <v>22222</v>
      </c>
      <c r="E19" s="147" t="s">
        <v>130</v>
      </c>
      <c r="F19" s="138">
        <v>0</v>
      </c>
      <c r="G19" s="138">
        <v>0</v>
      </c>
      <c r="H19" s="138">
        <v>5298</v>
      </c>
      <c r="I19" s="138">
        <v>0</v>
      </c>
      <c r="J19" s="164" t="s">
        <v>790</v>
      </c>
      <c r="K19" s="148">
        <v>0</v>
      </c>
      <c r="L19" s="148">
        <v>0</v>
      </c>
      <c r="M19" s="148">
        <v>0</v>
      </c>
      <c r="N19" s="171" t="s">
        <v>129</v>
      </c>
      <c r="O19" s="138" t="s">
        <v>55</v>
      </c>
      <c r="P19" s="150" t="s">
        <v>128</v>
      </c>
      <c r="Q19" s="189" t="s">
        <v>55</v>
      </c>
    </row>
    <row r="20" spans="1:17" s="6" customFormat="1" ht="14" x14ac:dyDescent="0.15">
      <c r="A20" s="28">
        <v>4</v>
      </c>
      <c r="B20" s="62"/>
      <c r="C20" s="138" t="s">
        <v>134</v>
      </c>
      <c r="D20" s="138">
        <v>22222</v>
      </c>
      <c r="E20" s="147" t="s">
        <v>130</v>
      </c>
      <c r="F20" s="138">
        <v>0</v>
      </c>
      <c r="G20" s="138">
        <v>0</v>
      </c>
      <c r="H20" s="138">
        <v>5298</v>
      </c>
      <c r="I20" s="138">
        <v>0</v>
      </c>
      <c r="J20" s="164" t="s">
        <v>791</v>
      </c>
      <c r="K20" s="148">
        <v>56</v>
      </c>
      <c r="L20" s="148">
        <v>43</v>
      </c>
      <c r="M20" s="136">
        <f>TRUNC(L20/K20,5)</f>
        <v>0.76785000000000003</v>
      </c>
      <c r="N20" s="171" t="s">
        <v>129</v>
      </c>
      <c r="O20" s="138" t="s">
        <v>55</v>
      </c>
      <c r="P20" s="150" t="s">
        <v>128</v>
      </c>
      <c r="Q20" s="189" t="s">
        <v>55</v>
      </c>
    </row>
    <row r="21" spans="1:17" s="6" customFormat="1" ht="14" x14ac:dyDescent="0.15">
      <c r="A21" s="28">
        <v>5</v>
      </c>
      <c r="B21" s="62"/>
      <c r="C21" s="138" t="s">
        <v>134</v>
      </c>
      <c r="D21" s="138">
        <v>22222</v>
      </c>
      <c r="E21" s="147" t="s">
        <v>130</v>
      </c>
      <c r="F21" s="138">
        <v>0</v>
      </c>
      <c r="G21" s="138">
        <v>0</v>
      </c>
      <c r="H21" s="138">
        <v>5298</v>
      </c>
      <c r="I21" s="138">
        <v>0</v>
      </c>
      <c r="J21" s="164" t="s">
        <v>792</v>
      </c>
      <c r="K21" s="148">
        <f>SUM(K19:K20)</f>
        <v>56</v>
      </c>
      <c r="L21" s="148">
        <f>SUM(L19:L20)</f>
        <v>43</v>
      </c>
      <c r="M21" s="136">
        <f>TRUNC(L21/K21,5)</f>
        <v>0.76785000000000003</v>
      </c>
      <c r="N21" s="171" t="s">
        <v>129</v>
      </c>
      <c r="O21" s="138" t="s">
        <v>55</v>
      </c>
      <c r="P21" s="150" t="s">
        <v>128</v>
      </c>
      <c r="Q21" s="189" t="s">
        <v>55</v>
      </c>
    </row>
    <row r="22" spans="1:17" s="6" customFormat="1" ht="14" x14ac:dyDescent="0.15">
      <c r="A22" s="28">
        <v>6</v>
      </c>
      <c r="B22" s="62"/>
      <c r="C22" s="138" t="s">
        <v>134</v>
      </c>
      <c r="D22" s="138">
        <v>22222</v>
      </c>
      <c r="E22" s="147" t="s">
        <v>130</v>
      </c>
      <c r="F22" s="138">
        <v>0</v>
      </c>
      <c r="G22" s="138">
        <v>0</v>
      </c>
      <c r="H22" s="138">
        <v>5298</v>
      </c>
      <c r="I22" s="138">
        <v>0</v>
      </c>
      <c r="J22" s="164" t="s">
        <v>793</v>
      </c>
      <c r="K22" s="148">
        <v>0</v>
      </c>
      <c r="L22" s="148">
        <v>0</v>
      </c>
      <c r="M22" s="148">
        <v>0</v>
      </c>
      <c r="N22" s="171" t="s">
        <v>129</v>
      </c>
      <c r="O22" s="138" t="s">
        <v>55</v>
      </c>
      <c r="P22" s="150" t="s">
        <v>128</v>
      </c>
      <c r="Q22" s="189" t="s">
        <v>55</v>
      </c>
    </row>
    <row r="23" spans="1:17" s="6" customFormat="1" ht="14" x14ac:dyDescent="0.15">
      <c r="A23" s="28">
        <v>7</v>
      </c>
      <c r="B23" s="62"/>
      <c r="C23" s="138" t="s">
        <v>134</v>
      </c>
      <c r="D23" s="138">
        <v>22222</v>
      </c>
      <c r="E23" s="147" t="s">
        <v>130</v>
      </c>
      <c r="F23" s="138">
        <v>0</v>
      </c>
      <c r="G23" s="138">
        <v>0</v>
      </c>
      <c r="H23" s="138">
        <v>5298</v>
      </c>
      <c r="I23" s="138">
        <v>0</v>
      </c>
      <c r="J23" s="164" t="s">
        <v>794</v>
      </c>
      <c r="K23" s="148">
        <v>93</v>
      </c>
      <c r="L23" s="148">
        <v>52</v>
      </c>
      <c r="M23" s="136">
        <f>TRUNC(L23/K23,5)</f>
        <v>0.55913000000000002</v>
      </c>
      <c r="N23" s="171" t="s">
        <v>129</v>
      </c>
      <c r="O23" s="138" t="s">
        <v>55</v>
      </c>
      <c r="P23" s="150" t="s">
        <v>128</v>
      </c>
      <c r="Q23" s="189" t="s">
        <v>55</v>
      </c>
    </row>
    <row r="24" spans="1:17" s="6" customFormat="1" ht="14" x14ac:dyDescent="0.15">
      <c r="A24" s="28">
        <v>8</v>
      </c>
      <c r="B24" s="62"/>
      <c r="C24" s="138" t="s">
        <v>134</v>
      </c>
      <c r="D24" s="138">
        <v>22222</v>
      </c>
      <c r="E24" s="147" t="s">
        <v>130</v>
      </c>
      <c r="F24" s="138">
        <v>0</v>
      </c>
      <c r="G24" s="138">
        <v>0</v>
      </c>
      <c r="H24" s="138">
        <v>5298</v>
      </c>
      <c r="I24" s="138">
        <v>0</v>
      </c>
      <c r="J24" s="164" t="s">
        <v>795</v>
      </c>
      <c r="K24" s="148">
        <f>SUM(K22:K23)</f>
        <v>93</v>
      </c>
      <c r="L24" s="148">
        <f>SUM(L22:L23)</f>
        <v>52</v>
      </c>
      <c r="M24" s="136">
        <f>TRUNC(L24/K24,5)</f>
        <v>0.55913000000000002</v>
      </c>
      <c r="N24" s="171" t="s">
        <v>129</v>
      </c>
      <c r="O24" s="138" t="s">
        <v>55</v>
      </c>
      <c r="P24" s="150" t="s">
        <v>128</v>
      </c>
      <c r="Q24" s="189" t="s">
        <v>55</v>
      </c>
    </row>
    <row r="25" spans="1:17" s="6" customFormat="1" ht="14" x14ac:dyDescent="0.15">
      <c r="A25" s="28">
        <v>9</v>
      </c>
      <c r="B25" s="62"/>
      <c r="C25" s="138" t="s">
        <v>134</v>
      </c>
      <c r="D25" s="138">
        <v>22222</v>
      </c>
      <c r="E25" s="147" t="s">
        <v>130</v>
      </c>
      <c r="F25" s="138">
        <v>0</v>
      </c>
      <c r="G25" s="138">
        <v>0</v>
      </c>
      <c r="H25" s="138">
        <v>5298</v>
      </c>
      <c r="I25" s="138">
        <v>0</v>
      </c>
      <c r="J25" s="164" t="s">
        <v>796</v>
      </c>
      <c r="K25" s="148">
        <v>0</v>
      </c>
      <c r="L25" s="148">
        <v>0</v>
      </c>
      <c r="M25" s="148">
        <v>0</v>
      </c>
      <c r="N25" s="171" t="s">
        <v>129</v>
      </c>
      <c r="O25" s="138" t="s">
        <v>55</v>
      </c>
      <c r="P25" s="150" t="s">
        <v>128</v>
      </c>
      <c r="Q25" s="189" t="s">
        <v>55</v>
      </c>
    </row>
    <row r="26" spans="1:17" s="6" customFormat="1" ht="14" x14ac:dyDescent="0.15">
      <c r="A26" s="28">
        <v>10</v>
      </c>
      <c r="B26" s="62"/>
      <c r="C26" s="138" t="s">
        <v>134</v>
      </c>
      <c r="D26" s="138">
        <v>22222</v>
      </c>
      <c r="E26" s="147" t="s">
        <v>130</v>
      </c>
      <c r="F26" s="138">
        <v>0</v>
      </c>
      <c r="G26" s="138">
        <v>0</v>
      </c>
      <c r="H26" s="138">
        <v>5298</v>
      </c>
      <c r="I26" s="138">
        <v>0</v>
      </c>
      <c r="J26" s="164" t="s">
        <v>797</v>
      </c>
      <c r="K26" s="148">
        <v>26</v>
      </c>
      <c r="L26" s="148">
        <v>14</v>
      </c>
      <c r="M26" s="136">
        <f>TRUNC(L26/K26,5)</f>
        <v>0.53846000000000005</v>
      </c>
      <c r="N26" s="171" t="s">
        <v>129</v>
      </c>
      <c r="O26" s="138" t="s">
        <v>55</v>
      </c>
      <c r="P26" s="150" t="s">
        <v>128</v>
      </c>
      <c r="Q26" s="189" t="s">
        <v>55</v>
      </c>
    </row>
    <row r="27" spans="1:17" s="6" customFormat="1" ht="14" x14ac:dyDescent="0.15">
      <c r="A27" s="28">
        <v>11</v>
      </c>
      <c r="B27" s="62"/>
      <c r="C27" s="138" t="s">
        <v>134</v>
      </c>
      <c r="D27" s="138">
        <v>22222</v>
      </c>
      <c r="E27" s="147" t="s">
        <v>130</v>
      </c>
      <c r="F27" s="138">
        <v>0</v>
      </c>
      <c r="G27" s="138">
        <v>0</v>
      </c>
      <c r="H27" s="138">
        <v>5298</v>
      </c>
      <c r="I27" s="138">
        <v>0</v>
      </c>
      <c r="J27" s="164" t="s">
        <v>798</v>
      </c>
      <c r="K27" s="148">
        <f>SUM(K25:K26)</f>
        <v>26</v>
      </c>
      <c r="L27" s="148">
        <f>SUM(L25:L26)</f>
        <v>14</v>
      </c>
      <c r="M27" s="136">
        <f>TRUNC(L27/K27,5)</f>
        <v>0.53846000000000005</v>
      </c>
      <c r="N27" s="171" t="s">
        <v>129</v>
      </c>
      <c r="O27" s="138" t="s">
        <v>55</v>
      </c>
      <c r="P27" s="150" t="s">
        <v>128</v>
      </c>
      <c r="Q27" s="189" t="s">
        <v>55</v>
      </c>
    </row>
    <row r="28" spans="1:17" s="6" customFormat="1" ht="14" x14ac:dyDescent="0.15">
      <c r="A28" s="28">
        <v>12</v>
      </c>
      <c r="B28" s="62"/>
      <c r="C28" s="138" t="s">
        <v>134</v>
      </c>
      <c r="D28" s="138">
        <v>22222</v>
      </c>
      <c r="E28" s="147" t="s">
        <v>130</v>
      </c>
      <c r="F28" s="138">
        <v>0</v>
      </c>
      <c r="G28" s="138">
        <v>0</v>
      </c>
      <c r="H28" s="138">
        <v>5298</v>
      </c>
      <c r="I28" s="138">
        <v>0</v>
      </c>
      <c r="J28" s="164" t="s">
        <v>799</v>
      </c>
      <c r="K28" s="148">
        <v>0</v>
      </c>
      <c r="L28" s="148">
        <v>0</v>
      </c>
      <c r="M28" s="148">
        <v>0</v>
      </c>
      <c r="N28" s="171" t="s">
        <v>129</v>
      </c>
      <c r="O28" s="138" t="s">
        <v>55</v>
      </c>
      <c r="P28" s="150" t="s">
        <v>128</v>
      </c>
      <c r="Q28" s="189" t="s">
        <v>55</v>
      </c>
    </row>
    <row r="29" spans="1:17" s="6" customFormat="1" ht="14" x14ac:dyDescent="0.15">
      <c r="A29" s="28">
        <v>13</v>
      </c>
      <c r="B29" s="62"/>
      <c r="C29" s="138" t="s">
        <v>134</v>
      </c>
      <c r="D29" s="138">
        <v>22222</v>
      </c>
      <c r="E29" s="147" t="s">
        <v>130</v>
      </c>
      <c r="F29" s="138">
        <v>0</v>
      </c>
      <c r="G29" s="138">
        <v>0</v>
      </c>
      <c r="H29" s="138">
        <v>5298</v>
      </c>
      <c r="I29" s="138">
        <v>0</v>
      </c>
      <c r="J29" s="164" t="s">
        <v>800</v>
      </c>
      <c r="K29" s="148">
        <v>18</v>
      </c>
      <c r="L29" s="148">
        <v>15</v>
      </c>
      <c r="M29" s="136">
        <f>TRUNC(L29/K29,5)</f>
        <v>0.83333000000000002</v>
      </c>
      <c r="N29" s="171" t="s">
        <v>129</v>
      </c>
      <c r="O29" s="138" t="s">
        <v>55</v>
      </c>
      <c r="P29" s="150" t="s">
        <v>128</v>
      </c>
      <c r="Q29" s="189" t="s">
        <v>55</v>
      </c>
    </row>
    <row r="30" spans="1:17" s="6" customFormat="1" ht="14" x14ac:dyDescent="0.15">
      <c r="A30" s="28">
        <v>14</v>
      </c>
      <c r="B30" s="62"/>
      <c r="C30" s="138" t="s">
        <v>134</v>
      </c>
      <c r="D30" s="138">
        <v>22222</v>
      </c>
      <c r="E30" s="147" t="s">
        <v>130</v>
      </c>
      <c r="F30" s="138">
        <v>0</v>
      </c>
      <c r="G30" s="138">
        <v>0</v>
      </c>
      <c r="H30" s="138">
        <v>5298</v>
      </c>
      <c r="I30" s="138">
        <v>0</v>
      </c>
      <c r="J30" s="164" t="s">
        <v>801</v>
      </c>
      <c r="K30" s="148">
        <f>SUM(K28:K29)</f>
        <v>18</v>
      </c>
      <c r="L30" s="148">
        <f>SUM(L28:L29)</f>
        <v>15</v>
      </c>
      <c r="M30" s="136">
        <f>TRUNC(L30/K30,5)</f>
        <v>0.83333000000000002</v>
      </c>
      <c r="N30" s="171" t="s">
        <v>129</v>
      </c>
      <c r="O30" s="138" t="s">
        <v>55</v>
      </c>
      <c r="P30" s="150" t="s">
        <v>128</v>
      </c>
      <c r="Q30" s="189" t="s">
        <v>55</v>
      </c>
    </row>
    <row r="31" spans="1:17" s="6" customFormat="1" ht="14" x14ac:dyDescent="0.15">
      <c r="A31" s="28">
        <v>15</v>
      </c>
      <c r="B31" s="62"/>
      <c r="C31" s="138" t="s">
        <v>134</v>
      </c>
      <c r="D31" s="138">
        <v>22222</v>
      </c>
      <c r="E31" s="147" t="s">
        <v>130</v>
      </c>
      <c r="F31" s="138">
        <v>0</v>
      </c>
      <c r="G31" s="138">
        <v>0</v>
      </c>
      <c r="H31" s="138">
        <v>5298</v>
      </c>
      <c r="I31" s="138">
        <v>0</v>
      </c>
      <c r="J31" s="164" t="s">
        <v>802</v>
      </c>
      <c r="K31" s="148">
        <v>0</v>
      </c>
      <c r="L31" s="148">
        <v>0</v>
      </c>
      <c r="M31" s="148">
        <v>0</v>
      </c>
      <c r="N31" s="171" t="s">
        <v>129</v>
      </c>
      <c r="O31" s="138" t="s">
        <v>55</v>
      </c>
      <c r="P31" s="150" t="s">
        <v>128</v>
      </c>
      <c r="Q31" s="189" t="s">
        <v>55</v>
      </c>
    </row>
    <row r="32" spans="1:17" s="6" customFormat="1" ht="14" x14ac:dyDescent="0.15">
      <c r="A32" s="28">
        <v>16</v>
      </c>
      <c r="B32" s="62"/>
      <c r="C32" s="138" t="s">
        <v>134</v>
      </c>
      <c r="D32" s="138">
        <v>22222</v>
      </c>
      <c r="E32" s="147" t="s">
        <v>130</v>
      </c>
      <c r="F32" s="138">
        <v>0</v>
      </c>
      <c r="G32" s="138">
        <v>0</v>
      </c>
      <c r="H32" s="138">
        <v>5298</v>
      </c>
      <c r="I32" s="138">
        <v>0</v>
      </c>
      <c r="J32" s="164" t="s">
        <v>803</v>
      </c>
      <c r="K32" s="148">
        <v>43</v>
      </c>
      <c r="L32" s="148">
        <v>37</v>
      </c>
      <c r="M32" s="136">
        <f>TRUNC(L32/K32,5)</f>
        <v>0.86046</v>
      </c>
      <c r="N32" s="171" t="s">
        <v>129</v>
      </c>
      <c r="O32" s="138" t="s">
        <v>55</v>
      </c>
      <c r="P32" s="150" t="s">
        <v>128</v>
      </c>
      <c r="Q32" s="189" t="s">
        <v>55</v>
      </c>
    </row>
    <row r="33" spans="1:17" s="6" customFormat="1" ht="14" x14ac:dyDescent="0.15">
      <c r="A33" s="28">
        <v>17</v>
      </c>
      <c r="B33" s="62"/>
      <c r="C33" s="138" t="s">
        <v>134</v>
      </c>
      <c r="D33" s="138">
        <v>22222</v>
      </c>
      <c r="E33" s="147" t="s">
        <v>130</v>
      </c>
      <c r="F33" s="138">
        <v>0</v>
      </c>
      <c r="G33" s="138">
        <v>0</v>
      </c>
      <c r="H33" s="138">
        <v>5298</v>
      </c>
      <c r="I33" s="138">
        <v>0</v>
      </c>
      <c r="J33" s="164" t="s">
        <v>804</v>
      </c>
      <c r="K33" s="148">
        <f>SUM(K31:K32)</f>
        <v>43</v>
      </c>
      <c r="L33" s="148">
        <f>SUM(L31:L32)</f>
        <v>37</v>
      </c>
      <c r="M33" s="136">
        <f>TRUNC(L33/K33,5)</f>
        <v>0.86046</v>
      </c>
      <c r="N33" s="171" t="s">
        <v>129</v>
      </c>
      <c r="O33" s="138" t="s">
        <v>55</v>
      </c>
      <c r="P33" s="150" t="s">
        <v>128</v>
      </c>
      <c r="Q33" s="189" t="s">
        <v>55</v>
      </c>
    </row>
    <row r="34" spans="1:17" s="6" customFormat="1" ht="14" x14ac:dyDescent="0.15">
      <c r="A34" s="28">
        <v>18</v>
      </c>
      <c r="B34" s="62"/>
      <c r="C34" s="138" t="s">
        <v>134</v>
      </c>
      <c r="D34" s="138">
        <v>22222</v>
      </c>
      <c r="E34" s="147" t="s">
        <v>130</v>
      </c>
      <c r="F34" s="138">
        <v>0</v>
      </c>
      <c r="G34" s="138">
        <v>0</v>
      </c>
      <c r="H34" s="138">
        <v>5298</v>
      </c>
      <c r="I34" s="138">
        <v>0</v>
      </c>
      <c r="J34" s="164" t="s">
        <v>959</v>
      </c>
      <c r="K34" s="148">
        <v>0</v>
      </c>
      <c r="L34" s="148">
        <v>0</v>
      </c>
      <c r="M34" s="148">
        <v>0</v>
      </c>
      <c r="N34" s="171" t="s">
        <v>129</v>
      </c>
      <c r="O34" s="138" t="s">
        <v>55</v>
      </c>
      <c r="P34" s="150" t="s">
        <v>128</v>
      </c>
      <c r="Q34" s="189" t="s">
        <v>55</v>
      </c>
    </row>
    <row r="35" spans="1:17" s="6" customFormat="1" ht="14" x14ac:dyDescent="0.15">
      <c r="A35" s="28">
        <v>19</v>
      </c>
      <c r="B35" s="62"/>
      <c r="C35" s="138" t="s">
        <v>134</v>
      </c>
      <c r="D35" s="138">
        <v>22222</v>
      </c>
      <c r="E35" s="147" t="s">
        <v>130</v>
      </c>
      <c r="F35" s="138">
        <v>0</v>
      </c>
      <c r="G35" s="138">
        <v>0</v>
      </c>
      <c r="H35" s="138">
        <v>5298</v>
      </c>
      <c r="I35" s="138">
        <v>0</v>
      </c>
      <c r="J35" s="164" t="s">
        <v>805</v>
      </c>
      <c r="K35" s="148">
        <v>77</v>
      </c>
      <c r="L35" s="148">
        <v>43</v>
      </c>
      <c r="M35" s="136">
        <f>TRUNC(L35/K35,5)</f>
        <v>0.55844000000000005</v>
      </c>
      <c r="N35" s="171" t="s">
        <v>129</v>
      </c>
      <c r="O35" s="138" t="s">
        <v>55</v>
      </c>
      <c r="P35" s="150" t="s">
        <v>128</v>
      </c>
      <c r="Q35" s="189" t="s">
        <v>55</v>
      </c>
    </row>
    <row r="36" spans="1:17" s="6" customFormat="1" ht="14" x14ac:dyDescent="0.15">
      <c r="A36" s="28">
        <v>20</v>
      </c>
      <c r="B36" s="62"/>
      <c r="C36" s="138" t="s">
        <v>134</v>
      </c>
      <c r="D36" s="138">
        <v>22222</v>
      </c>
      <c r="E36" s="147" t="s">
        <v>130</v>
      </c>
      <c r="F36" s="138">
        <v>0</v>
      </c>
      <c r="G36" s="138">
        <v>0</v>
      </c>
      <c r="H36" s="138">
        <v>5298</v>
      </c>
      <c r="I36" s="138">
        <v>0</v>
      </c>
      <c r="J36" s="164" t="s">
        <v>806</v>
      </c>
      <c r="K36" s="148">
        <f>SUM(K34:K35)</f>
        <v>77</v>
      </c>
      <c r="L36" s="148">
        <f>SUM(L34:L35)</f>
        <v>43</v>
      </c>
      <c r="M36" s="136">
        <f>TRUNC(L36/K36,5)</f>
        <v>0.55844000000000005</v>
      </c>
      <c r="N36" s="171" t="s">
        <v>129</v>
      </c>
      <c r="O36" s="138" t="s">
        <v>55</v>
      </c>
      <c r="P36" s="150" t="s">
        <v>128</v>
      </c>
      <c r="Q36" s="189" t="s">
        <v>55</v>
      </c>
    </row>
    <row r="37" spans="1:17" s="6" customFormat="1" ht="14" x14ac:dyDescent="0.15">
      <c r="A37" s="28">
        <v>21</v>
      </c>
      <c r="B37" s="62"/>
      <c r="C37" s="138" t="s">
        <v>134</v>
      </c>
      <c r="D37" s="138">
        <v>22222</v>
      </c>
      <c r="E37" s="147" t="s">
        <v>130</v>
      </c>
      <c r="F37" s="138">
        <v>0</v>
      </c>
      <c r="G37" s="138">
        <v>0</v>
      </c>
      <c r="H37" s="138">
        <v>5298</v>
      </c>
      <c r="I37" s="138">
        <v>0</v>
      </c>
      <c r="J37" s="164" t="s">
        <v>807</v>
      </c>
      <c r="K37" s="148">
        <v>0</v>
      </c>
      <c r="L37" s="148">
        <v>0</v>
      </c>
      <c r="M37" s="148">
        <v>0</v>
      </c>
      <c r="N37" s="171" t="s">
        <v>129</v>
      </c>
      <c r="O37" s="138" t="s">
        <v>55</v>
      </c>
      <c r="P37" s="150" t="s">
        <v>128</v>
      </c>
      <c r="Q37" s="189" t="s">
        <v>55</v>
      </c>
    </row>
    <row r="38" spans="1:17" s="6" customFormat="1" ht="14" x14ac:dyDescent="0.15">
      <c r="A38" s="28">
        <v>22</v>
      </c>
      <c r="B38" s="62"/>
      <c r="C38" s="138" t="s">
        <v>134</v>
      </c>
      <c r="D38" s="138">
        <v>22222</v>
      </c>
      <c r="E38" s="147" t="s">
        <v>130</v>
      </c>
      <c r="F38" s="138">
        <v>0</v>
      </c>
      <c r="G38" s="138">
        <v>0</v>
      </c>
      <c r="H38" s="138">
        <v>5298</v>
      </c>
      <c r="I38" s="138">
        <v>0</v>
      </c>
      <c r="J38" s="164" t="s">
        <v>808</v>
      </c>
      <c r="K38" s="148">
        <v>52</v>
      </c>
      <c r="L38" s="148">
        <v>28</v>
      </c>
      <c r="M38" s="136">
        <f>TRUNC(L38/K38,5)</f>
        <v>0.53846000000000005</v>
      </c>
      <c r="N38" s="171" t="s">
        <v>129</v>
      </c>
      <c r="O38" s="138" t="s">
        <v>55</v>
      </c>
      <c r="P38" s="150" t="s">
        <v>128</v>
      </c>
      <c r="Q38" s="189" t="s">
        <v>55</v>
      </c>
    </row>
    <row r="39" spans="1:17" s="6" customFormat="1" ht="14" x14ac:dyDescent="0.15">
      <c r="A39" s="28">
        <v>23</v>
      </c>
      <c r="B39" s="62"/>
      <c r="C39" s="138" t="s">
        <v>134</v>
      </c>
      <c r="D39" s="138">
        <v>22222</v>
      </c>
      <c r="E39" s="147" t="s">
        <v>130</v>
      </c>
      <c r="F39" s="138">
        <v>0</v>
      </c>
      <c r="G39" s="138">
        <v>0</v>
      </c>
      <c r="H39" s="138">
        <v>5298</v>
      </c>
      <c r="I39" s="138">
        <v>0</v>
      </c>
      <c r="J39" s="164" t="s">
        <v>809</v>
      </c>
      <c r="K39" s="148">
        <f>SUM(K37:K38)</f>
        <v>52</v>
      </c>
      <c r="L39" s="148">
        <f>SUM(L37:L38)</f>
        <v>28</v>
      </c>
      <c r="M39" s="136">
        <f>TRUNC(L39/K39,5)</f>
        <v>0.53846000000000005</v>
      </c>
      <c r="N39" s="171" t="s">
        <v>129</v>
      </c>
      <c r="O39" s="138" t="s">
        <v>55</v>
      </c>
      <c r="P39" s="150" t="s">
        <v>128</v>
      </c>
      <c r="Q39" s="189" t="s">
        <v>55</v>
      </c>
    </row>
    <row r="40" spans="1:17" s="6" customFormat="1" ht="14" x14ac:dyDescent="0.15">
      <c r="A40" s="28">
        <v>24</v>
      </c>
      <c r="B40" s="62"/>
      <c r="C40" s="138" t="s">
        <v>134</v>
      </c>
      <c r="D40" s="138">
        <v>22222</v>
      </c>
      <c r="E40" s="147" t="s">
        <v>130</v>
      </c>
      <c r="F40" s="138">
        <v>0</v>
      </c>
      <c r="G40" s="138">
        <v>0</v>
      </c>
      <c r="H40" s="138">
        <v>5298</v>
      </c>
      <c r="I40" s="138">
        <v>0</v>
      </c>
      <c r="J40" s="164" t="s">
        <v>810</v>
      </c>
      <c r="K40" s="148">
        <v>21</v>
      </c>
      <c r="L40" s="148">
        <v>14</v>
      </c>
      <c r="M40" s="136">
        <f>TRUNC(L40/K40,5)</f>
        <v>0.66666000000000003</v>
      </c>
      <c r="N40" s="171" t="s">
        <v>129</v>
      </c>
      <c r="O40" s="138" t="s">
        <v>55</v>
      </c>
      <c r="P40" s="150" t="s">
        <v>128</v>
      </c>
      <c r="Q40" s="189" t="s">
        <v>55</v>
      </c>
    </row>
    <row r="41" spans="1:17" s="6" customFormat="1" ht="14" x14ac:dyDescent="0.15">
      <c r="A41" s="28">
        <v>25</v>
      </c>
      <c r="B41" s="62"/>
      <c r="C41" s="138" t="s">
        <v>134</v>
      </c>
      <c r="D41" s="138">
        <v>22222</v>
      </c>
      <c r="E41" s="147" t="s">
        <v>130</v>
      </c>
      <c r="F41" s="138">
        <v>0</v>
      </c>
      <c r="G41" s="138">
        <v>0</v>
      </c>
      <c r="H41" s="138">
        <v>5298</v>
      </c>
      <c r="I41" s="138">
        <v>0</v>
      </c>
      <c r="J41" s="164" t="s">
        <v>811</v>
      </c>
      <c r="K41" s="148">
        <v>43</v>
      </c>
      <c r="L41" s="148">
        <v>32</v>
      </c>
      <c r="M41" s="136">
        <f>TRUNC(L41/K41,5)</f>
        <v>0.74417999999999995</v>
      </c>
      <c r="N41" s="171" t="s">
        <v>129</v>
      </c>
      <c r="O41" s="138" t="s">
        <v>55</v>
      </c>
      <c r="P41" s="150" t="s">
        <v>128</v>
      </c>
      <c r="Q41" s="189" t="s">
        <v>55</v>
      </c>
    </row>
    <row r="42" spans="1:17" s="6" customFormat="1" ht="14" x14ac:dyDescent="0.15">
      <c r="A42" s="28">
        <v>26</v>
      </c>
      <c r="B42" s="62"/>
      <c r="C42" s="138" t="s">
        <v>134</v>
      </c>
      <c r="D42" s="138">
        <v>22222</v>
      </c>
      <c r="E42" s="147" t="s">
        <v>130</v>
      </c>
      <c r="F42" s="138">
        <v>0</v>
      </c>
      <c r="G42" s="138">
        <v>0</v>
      </c>
      <c r="H42" s="138">
        <v>5298</v>
      </c>
      <c r="I42" s="138">
        <v>0</v>
      </c>
      <c r="J42" s="164" t="s">
        <v>812</v>
      </c>
      <c r="K42" s="148">
        <f>SUM(K41,K40,K39,K36,K33,K30,K27,K24,K21)</f>
        <v>429</v>
      </c>
      <c r="L42" s="148">
        <f>SUM(L41,L40,L39,L36,L33,L30,L27,L24,L21)</f>
        <v>278</v>
      </c>
      <c r="M42" s="136">
        <f>TRUNC(L42/K42,5)</f>
        <v>0.64800999999999997</v>
      </c>
      <c r="N42" s="171" t="s">
        <v>129</v>
      </c>
      <c r="O42" s="138" t="s">
        <v>55</v>
      </c>
      <c r="P42" s="150" t="s">
        <v>128</v>
      </c>
      <c r="Q42" s="189" t="s">
        <v>55</v>
      </c>
    </row>
    <row r="43" spans="1:17" s="6" customFormat="1" ht="14" x14ac:dyDescent="0.15">
      <c r="A43" s="28">
        <v>27</v>
      </c>
      <c r="B43" s="62"/>
      <c r="C43" s="138" t="s">
        <v>134</v>
      </c>
      <c r="D43" s="138">
        <v>22222</v>
      </c>
      <c r="E43" s="147" t="s">
        <v>130</v>
      </c>
      <c r="F43" s="138">
        <v>0</v>
      </c>
      <c r="G43" s="138">
        <v>0</v>
      </c>
      <c r="H43" s="138">
        <v>5298</v>
      </c>
      <c r="I43" s="138">
        <v>0</v>
      </c>
      <c r="J43" s="164" t="s">
        <v>813</v>
      </c>
      <c r="K43" s="148">
        <v>0</v>
      </c>
      <c r="L43" s="148">
        <v>0</v>
      </c>
      <c r="M43" s="148">
        <v>0</v>
      </c>
      <c r="N43" s="171" t="s">
        <v>129</v>
      </c>
      <c r="O43" s="138" t="s">
        <v>55</v>
      </c>
      <c r="P43" s="150" t="s">
        <v>128</v>
      </c>
      <c r="Q43" s="189" t="s">
        <v>55</v>
      </c>
    </row>
    <row r="44" spans="1:17" s="6" customFormat="1" ht="14" x14ac:dyDescent="0.15">
      <c r="A44" s="28">
        <v>28</v>
      </c>
      <c r="B44" s="62"/>
      <c r="C44" s="138" t="s">
        <v>134</v>
      </c>
      <c r="D44" s="138">
        <v>22222</v>
      </c>
      <c r="E44" s="147" t="s">
        <v>130</v>
      </c>
      <c r="F44" s="138">
        <v>0</v>
      </c>
      <c r="G44" s="138">
        <v>0</v>
      </c>
      <c r="H44" s="138">
        <v>5298</v>
      </c>
      <c r="I44" s="138">
        <v>0</v>
      </c>
      <c r="J44" s="164" t="s">
        <v>814</v>
      </c>
      <c r="K44" s="148">
        <v>44</v>
      </c>
      <c r="L44" s="148">
        <v>29</v>
      </c>
      <c r="M44" s="136">
        <f>TRUNC(L44/K44,5)</f>
        <v>0.65908999999999995</v>
      </c>
      <c r="N44" s="171" t="s">
        <v>129</v>
      </c>
      <c r="O44" s="138" t="s">
        <v>55</v>
      </c>
      <c r="P44" s="150" t="s">
        <v>128</v>
      </c>
      <c r="Q44" s="189" t="s">
        <v>55</v>
      </c>
    </row>
    <row r="45" spans="1:17" s="6" customFormat="1" ht="14" x14ac:dyDescent="0.15">
      <c r="A45" s="28">
        <v>29</v>
      </c>
      <c r="B45" s="62"/>
      <c r="C45" s="138" t="s">
        <v>134</v>
      </c>
      <c r="D45" s="138">
        <v>22222</v>
      </c>
      <c r="E45" s="147" t="s">
        <v>130</v>
      </c>
      <c r="F45" s="138">
        <v>0</v>
      </c>
      <c r="G45" s="138">
        <v>0</v>
      </c>
      <c r="H45" s="138">
        <v>5298</v>
      </c>
      <c r="I45" s="138">
        <v>0</v>
      </c>
      <c r="J45" s="164" t="s">
        <v>815</v>
      </c>
      <c r="K45" s="148">
        <f>SUM(K43:K44)</f>
        <v>44</v>
      </c>
      <c r="L45" s="148">
        <f>SUM(L43:L44)</f>
        <v>29</v>
      </c>
      <c r="M45" s="136">
        <f>TRUNC(L45/K45,5)</f>
        <v>0.65908999999999995</v>
      </c>
      <c r="N45" s="171" t="s">
        <v>129</v>
      </c>
      <c r="O45" s="138" t="s">
        <v>55</v>
      </c>
      <c r="P45" s="150" t="s">
        <v>128</v>
      </c>
      <c r="Q45" s="189" t="s">
        <v>55</v>
      </c>
    </row>
    <row r="46" spans="1:17" s="6" customFormat="1" ht="14" x14ac:dyDescent="0.15">
      <c r="A46" s="28">
        <v>30</v>
      </c>
      <c r="B46" s="62"/>
      <c r="C46" s="138" t="s">
        <v>134</v>
      </c>
      <c r="D46" s="138">
        <v>22222</v>
      </c>
      <c r="E46" s="147" t="s">
        <v>130</v>
      </c>
      <c r="F46" s="138">
        <v>0</v>
      </c>
      <c r="G46" s="138">
        <v>0</v>
      </c>
      <c r="H46" s="138">
        <v>5298</v>
      </c>
      <c r="I46" s="138">
        <v>0</v>
      </c>
      <c r="J46" s="164" t="s">
        <v>816</v>
      </c>
      <c r="K46" s="148">
        <v>0</v>
      </c>
      <c r="L46" s="148">
        <v>0</v>
      </c>
      <c r="M46" s="148">
        <v>0</v>
      </c>
      <c r="N46" s="171" t="s">
        <v>129</v>
      </c>
      <c r="O46" s="138" t="s">
        <v>55</v>
      </c>
      <c r="P46" s="150" t="s">
        <v>128</v>
      </c>
      <c r="Q46" s="189" t="s">
        <v>55</v>
      </c>
    </row>
    <row r="47" spans="1:17" s="6" customFormat="1" ht="14" x14ac:dyDescent="0.15">
      <c r="A47" s="28">
        <v>31</v>
      </c>
      <c r="B47" s="62"/>
      <c r="C47" s="138" t="s">
        <v>134</v>
      </c>
      <c r="D47" s="138">
        <v>22222</v>
      </c>
      <c r="E47" s="147" t="s">
        <v>130</v>
      </c>
      <c r="F47" s="138">
        <v>0</v>
      </c>
      <c r="G47" s="138">
        <v>0</v>
      </c>
      <c r="H47" s="138">
        <v>5298</v>
      </c>
      <c r="I47" s="138">
        <v>0</v>
      </c>
      <c r="J47" s="164" t="s">
        <v>817</v>
      </c>
      <c r="K47" s="148">
        <v>321</v>
      </c>
      <c r="L47" s="148">
        <v>203</v>
      </c>
      <c r="M47" s="136">
        <f t="shared" ref="M47:M54" si="0">TRUNC(L47/K47,5)</f>
        <v>0.63239000000000001</v>
      </c>
      <c r="N47" s="171" t="s">
        <v>129</v>
      </c>
      <c r="O47" s="138" t="s">
        <v>55</v>
      </c>
      <c r="P47" s="150" t="s">
        <v>128</v>
      </c>
      <c r="Q47" s="189" t="s">
        <v>55</v>
      </c>
    </row>
    <row r="48" spans="1:17" s="6" customFormat="1" ht="14" x14ac:dyDescent="0.15">
      <c r="A48" s="28">
        <v>32</v>
      </c>
      <c r="B48" s="62"/>
      <c r="C48" s="138" t="s">
        <v>134</v>
      </c>
      <c r="D48" s="138">
        <v>22222</v>
      </c>
      <c r="E48" s="147" t="s">
        <v>130</v>
      </c>
      <c r="F48" s="138">
        <v>0</v>
      </c>
      <c r="G48" s="138">
        <v>0</v>
      </c>
      <c r="H48" s="138">
        <v>5298</v>
      </c>
      <c r="I48" s="138">
        <v>0</v>
      </c>
      <c r="J48" s="164" t="s">
        <v>818</v>
      </c>
      <c r="K48" s="148">
        <f>SUM(K46:K47)</f>
        <v>321</v>
      </c>
      <c r="L48" s="148">
        <f>SUM(L46:L47)</f>
        <v>203</v>
      </c>
      <c r="M48" s="136">
        <f t="shared" si="0"/>
        <v>0.63239000000000001</v>
      </c>
      <c r="N48" s="171" t="s">
        <v>129</v>
      </c>
      <c r="O48" s="138" t="s">
        <v>55</v>
      </c>
      <c r="P48" s="150" t="s">
        <v>128</v>
      </c>
      <c r="Q48" s="189" t="s">
        <v>55</v>
      </c>
    </row>
    <row r="49" spans="1:17" s="6" customFormat="1" ht="14" x14ac:dyDescent="0.15">
      <c r="A49" s="28">
        <v>33</v>
      </c>
      <c r="B49" s="62"/>
      <c r="C49" s="138" t="s">
        <v>134</v>
      </c>
      <c r="D49" s="138">
        <v>22222</v>
      </c>
      <c r="E49" s="147" t="s">
        <v>130</v>
      </c>
      <c r="F49" s="138">
        <v>0</v>
      </c>
      <c r="G49" s="138">
        <v>0</v>
      </c>
      <c r="H49" s="138">
        <v>5298</v>
      </c>
      <c r="I49" s="138">
        <v>0</v>
      </c>
      <c r="J49" s="164" t="s">
        <v>819</v>
      </c>
      <c r="K49" s="148">
        <v>21</v>
      </c>
      <c r="L49" s="148">
        <v>14</v>
      </c>
      <c r="M49" s="136">
        <f t="shared" si="0"/>
        <v>0.66666000000000003</v>
      </c>
      <c r="N49" s="171" t="s">
        <v>129</v>
      </c>
      <c r="O49" s="138" t="s">
        <v>55</v>
      </c>
      <c r="P49" s="150" t="s">
        <v>128</v>
      </c>
      <c r="Q49" s="189" t="s">
        <v>55</v>
      </c>
    </row>
    <row r="50" spans="1:17" s="6" customFormat="1" ht="14" x14ac:dyDescent="0.15">
      <c r="A50" s="28">
        <v>34</v>
      </c>
      <c r="B50" s="62"/>
      <c r="C50" s="138" t="s">
        <v>134</v>
      </c>
      <c r="D50" s="138">
        <v>22222</v>
      </c>
      <c r="E50" s="147" t="s">
        <v>130</v>
      </c>
      <c r="F50" s="138">
        <v>0</v>
      </c>
      <c r="G50" s="138">
        <v>0</v>
      </c>
      <c r="H50" s="138">
        <v>5298</v>
      </c>
      <c r="I50" s="138">
        <v>0</v>
      </c>
      <c r="J50" s="164" t="s">
        <v>820</v>
      </c>
      <c r="K50" s="148">
        <v>43</v>
      </c>
      <c r="L50" s="148">
        <v>32</v>
      </c>
      <c r="M50" s="136">
        <f t="shared" si="0"/>
        <v>0.74417999999999995</v>
      </c>
      <c r="N50" s="171" t="s">
        <v>129</v>
      </c>
      <c r="O50" s="138" t="s">
        <v>55</v>
      </c>
      <c r="P50" s="150" t="s">
        <v>128</v>
      </c>
      <c r="Q50" s="189" t="s">
        <v>55</v>
      </c>
    </row>
    <row r="51" spans="1:17" s="6" customFormat="1" ht="14" x14ac:dyDescent="0.15">
      <c r="A51" s="28">
        <v>35</v>
      </c>
      <c r="B51" s="62"/>
      <c r="C51" s="138" t="s">
        <v>134</v>
      </c>
      <c r="D51" s="138">
        <v>22222</v>
      </c>
      <c r="E51" s="147" t="s">
        <v>130</v>
      </c>
      <c r="F51" s="138">
        <v>0</v>
      </c>
      <c r="G51" s="138">
        <v>0</v>
      </c>
      <c r="H51" s="138">
        <v>5298</v>
      </c>
      <c r="I51" s="138">
        <v>0</v>
      </c>
      <c r="J51" s="164" t="s">
        <v>821</v>
      </c>
      <c r="K51" s="148">
        <f>SUM(K50,K49,K48,K45)</f>
        <v>429</v>
      </c>
      <c r="L51" s="148">
        <f>SUM(L50,L49,L48,L45)</f>
        <v>278</v>
      </c>
      <c r="M51" s="136">
        <f t="shared" si="0"/>
        <v>0.64800999999999997</v>
      </c>
      <c r="N51" s="171" t="s">
        <v>129</v>
      </c>
      <c r="O51" s="138" t="s">
        <v>55</v>
      </c>
      <c r="P51" s="150" t="s">
        <v>128</v>
      </c>
      <c r="Q51" s="189" t="s">
        <v>55</v>
      </c>
    </row>
    <row r="52" spans="1:17" s="6" customFormat="1" ht="14" x14ac:dyDescent="0.15">
      <c r="A52" s="28">
        <v>36</v>
      </c>
      <c r="B52" s="62"/>
      <c r="C52" s="138" t="s">
        <v>134</v>
      </c>
      <c r="D52" s="138">
        <v>22222</v>
      </c>
      <c r="E52" s="147" t="s">
        <v>130</v>
      </c>
      <c r="F52" s="138">
        <v>0</v>
      </c>
      <c r="G52" s="138">
        <v>0</v>
      </c>
      <c r="H52" s="138">
        <v>5298</v>
      </c>
      <c r="I52" s="138">
        <v>0</v>
      </c>
      <c r="J52" s="165" t="s">
        <v>359</v>
      </c>
      <c r="K52" s="165">
        <v>386</v>
      </c>
      <c r="L52" s="165">
        <v>222</v>
      </c>
      <c r="M52" s="136">
        <f t="shared" si="0"/>
        <v>0.57511999999999996</v>
      </c>
      <c r="N52" s="171" t="s">
        <v>129</v>
      </c>
      <c r="O52" s="138" t="s">
        <v>55</v>
      </c>
      <c r="P52" s="150" t="s">
        <v>128</v>
      </c>
      <c r="Q52" s="189" t="s">
        <v>55</v>
      </c>
    </row>
    <row r="53" spans="1:17" s="6" customFormat="1" ht="14" x14ac:dyDescent="0.15">
      <c r="A53" s="28">
        <v>37</v>
      </c>
      <c r="B53" s="62"/>
      <c r="C53" s="138" t="s">
        <v>134</v>
      </c>
      <c r="D53" s="138">
        <v>22222</v>
      </c>
      <c r="E53" s="147" t="s">
        <v>130</v>
      </c>
      <c r="F53" s="138">
        <v>0</v>
      </c>
      <c r="G53" s="138">
        <v>0</v>
      </c>
      <c r="H53" s="138">
        <v>5298</v>
      </c>
      <c r="I53" s="138">
        <v>0</v>
      </c>
      <c r="J53" s="165" t="s">
        <v>360</v>
      </c>
      <c r="K53" s="165">
        <v>345</v>
      </c>
      <c r="L53" s="165">
        <v>172</v>
      </c>
      <c r="M53" s="136">
        <f t="shared" si="0"/>
        <v>0.49854999999999999</v>
      </c>
      <c r="N53" s="171" t="s">
        <v>129</v>
      </c>
      <c r="O53" s="138" t="s">
        <v>55</v>
      </c>
      <c r="P53" s="150" t="s">
        <v>128</v>
      </c>
      <c r="Q53" s="189" t="s">
        <v>55</v>
      </c>
    </row>
    <row r="54" spans="1:17" s="6" customFormat="1" ht="14" x14ac:dyDescent="0.15">
      <c r="A54" s="28">
        <v>38</v>
      </c>
      <c r="B54" s="62"/>
      <c r="C54" s="29" t="s">
        <v>134</v>
      </c>
      <c r="D54" s="29">
        <v>22222</v>
      </c>
      <c r="E54" s="87" t="s">
        <v>130</v>
      </c>
      <c r="F54" s="29">
        <v>0</v>
      </c>
      <c r="G54" s="29">
        <v>0</v>
      </c>
      <c r="H54" s="29">
        <v>5298</v>
      </c>
      <c r="I54" s="29">
        <v>0</v>
      </c>
      <c r="J54" s="29" t="s">
        <v>906</v>
      </c>
      <c r="K54" s="101">
        <f>SUM(K52:K53)</f>
        <v>731</v>
      </c>
      <c r="L54" s="101">
        <f>SUM(L52:L53)</f>
        <v>394</v>
      </c>
      <c r="M54" s="113">
        <f t="shared" si="0"/>
        <v>0.53898000000000001</v>
      </c>
      <c r="N54" s="96" t="s">
        <v>129</v>
      </c>
      <c r="O54" s="29" t="s">
        <v>55</v>
      </c>
      <c r="P54" s="89" t="s">
        <v>128</v>
      </c>
      <c r="Q54" s="189" t="s">
        <v>55</v>
      </c>
    </row>
    <row r="55" spans="1:17" ht="14" x14ac:dyDescent="0.15">
      <c r="A55" s="28">
        <v>39</v>
      </c>
      <c r="B55" s="145"/>
      <c r="C55" s="138" t="s">
        <v>134</v>
      </c>
      <c r="D55" s="138">
        <v>22222</v>
      </c>
      <c r="E55" s="147" t="s">
        <v>130</v>
      </c>
      <c r="F55" s="138">
        <v>0</v>
      </c>
      <c r="G55" s="138">
        <v>0</v>
      </c>
      <c r="H55" s="138">
        <v>5298</v>
      </c>
      <c r="I55" s="138">
        <v>0</v>
      </c>
      <c r="J55" s="165" t="s">
        <v>680</v>
      </c>
      <c r="K55" s="138">
        <v>0</v>
      </c>
      <c r="L55" s="138">
        <v>0</v>
      </c>
      <c r="M55" s="138">
        <v>0</v>
      </c>
      <c r="N55" s="171" t="s">
        <v>129</v>
      </c>
      <c r="O55" s="138" t="s">
        <v>55</v>
      </c>
      <c r="P55" s="150" t="s">
        <v>128</v>
      </c>
      <c r="Q55" s="189" t="s">
        <v>55</v>
      </c>
    </row>
    <row r="56" spans="1:17" ht="14" x14ac:dyDescent="0.15">
      <c r="A56" s="28">
        <v>40</v>
      </c>
      <c r="B56" s="145"/>
      <c r="C56" s="138" t="s">
        <v>134</v>
      </c>
      <c r="D56" s="138">
        <v>22222</v>
      </c>
      <c r="E56" s="147" t="s">
        <v>130</v>
      </c>
      <c r="F56" s="138">
        <v>0</v>
      </c>
      <c r="G56" s="138">
        <v>0</v>
      </c>
      <c r="H56" s="138">
        <v>5298</v>
      </c>
      <c r="I56" s="138">
        <v>0</v>
      </c>
      <c r="J56" s="165" t="s">
        <v>681</v>
      </c>
      <c r="K56" s="138">
        <v>175</v>
      </c>
      <c r="L56" s="138">
        <v>96</v>
      </c>
      <c r="M56" s="136">
        <f>TRUNC(L56/K56,5)</f>
        <v>0.54857</v>
      </c>
      <c r="N56" s="171" t="s">
        <v>129</v>
      </c>
      <c r="O56" s="138" t="s">
        <v>55</v>
      </c>
      <c r="P56" s="150" t="s">
        <v>128</v>
      </c>
      <c r="Q56" s="189" t="s">
        <v>55</v>
      </c>
    </row>
    <row r="57" spans="1:17" ht="14" x14ac:dyDescent="0.15">
      <c r="A57" s="28">
        <v>41</v>
      </c>
      <c r="B57" s="145"/>
      <c r="C57" s="138" t="s">
        <v>134</v>
      </c>
      <c r="D57" s="138">
        <v>22222</v>
      </c>
      <c r="E57" s="147" t="s">
        <v>130</v>
      </c>
      <c r="F57" s="138">
        <v>0</v>
      </c>
      <c r="G57" s="138">
        <v>0</v>
      </c>
      <c r="H57" s="138">
        <v>5298</v>
      </c>
      <c r="I57" s="138">
        <v>0</v>
      </c>
      <c r="J57" s="165" t="s">
        <v>682</v>
      </c>
      <c r="K57" s="138">
        <f>SUM(K55:K56)</f>
        <v>175</v>
      </c>
      <c r="L57" s="138">
        <f>SUM(L55:L56)</f>
        <v>96</v>
      </c>
      <c r="M57" s="136">
        <f>TRUNC(L57/K57,5)</f>
        <v>0.54857</v>
      </c>
      <c r="N57" s="171" t="s">
        <v>129</v>
      </c>
      <c r="O57" s="138" t="s">
        <v>55</v>
      </c>
      <c r="P57" s="150" t="s">
        <v>128</v>
      </c>
      <c r="Q57" s="189" t="s">
        <v>55</v>
      </c>
    </row>
    <row r="58" spans="1:17" ht="14" x14ac:dyDescent="0.15">
      <c r="A58" s="28">
        <v>42</v>
      </c>
      <c r="B58" s="145"/>
      <c r="C58" s="138" t="s">
        <v>134</v>
      </c>
      <c r="D58" s="138">
        <v>22222</v>
      </c>
      <c r="E58" s="147" t="s">
        <v>130</v>
      </c>
      <c r="F58" s="138">
        <v>0</v>
      </c>
      <c r="G58" s="138">
        <v>0</v>
      </c>
      <c r="H58" s="138">
        <v>5298</v>
      </c>
      <c r="I58" s="138">
        <v>0</v>
      </c>
      <c r="J58" s="165" t="s">
        <v>683</v>
      </c>
      <c r="K58" s="138">
        <v>0</v>
      </c>
      <c r="L58" s="138">
        <v>0</v>
      </c>
      <c r="M58" s="138">
        <v>0</v>
      </c>
      <c r="N58" s="171" t="s">
        <v>129</v>
      </c>
      <c r="O58" s="138" t="s">
        <v>55</v>
      </c>
      <c r="P58" s="150" t="s">
        <v>128</v>
      </c>
      <c r="Q58" s="189" t="s">
        <v>55</v>
      </c>
    </row>
    <row r="59" spans="1:17" ht="14" x14ac:dyDescent="0.15">
      <c r="A59" s="28">
        <v>43</v>
      </c>
      <c r="B59" s="145"/>
      <c r="C59" s="138" t="s">
        <v>134</v>
      </c>
      <c r="D59" s="138">
        <v>22222</v>
      </c>
      <c r="E59" s="147" t="s">
        <v>130</v>
      </c>
      <c r="F59" s="138">
        <v>0</v>
      </c>
      <c r="G59" s="138">
        <v>0</v>
      </c>
      <c r="H59" s="138">
        <v>5298</v>
      </c>
      <c r="I59" s="138">
        <v>0</v>
      </c>
      <c r="J59" s="165" t="s">
        <v>684</v>
      </c>
      <c r="K59" s="138">
        <v>142</v>
      </c>
      <c r="L59" s="138">
        <v>75</v>
      </c>
      <c r="M59" s="136">
        <f>TRUNC(L59/K59,5)</f>
        <v>0.52815999999999996</v>
      </c>
      <c r="N59" s="171" t="s">
        <v>129</v>
      </c>
      <c r="O59" s="138" t="s">
        <v>55</v>
      </c>
      <c r="P59" s="150" t="s">
        <v>128</v>
      </c>
      <c r="Q59" s="189" t="s">
        <v>55</v>
      </c>
    </row>
    <row r="60" spans="1:17" ht="14" x14ac:dyDescent="0.15">
      <c r="A60" s="28">
        <v>44</v>
      </c>
      <c r="B60" s="145"/>
      <c r="C60" s="138" t="s">
        <v>134</v>
      </c>
      <c r="D60" s="138">
        <v>22222</v>
      </c>
      <c r="E60" s="147" t="s">
        <v>130</v>
      </c>
      <c r="F60" s="138">
        <v>0</v>
      </c>
      <c r="G60" s="138">
        <v>0</v>
      </c>
      <c r="H60" s="138">
        <v>5298</v>
      </c>
      <c r="I60" s="138">
        <v>0</v>
      </c>
      <c r="J60" s="165" t="s">
        <v>685</v>
      </c>
      <c r="K60" s="138">
        <f>SUM(K58:K59)</f>
        <v>142</v>
      </c>
      <c r="L60" s="138">
        <f>SUM(L58:L59)</f>
        <v>75</v>
      </c>
      <c r="M60" s="136">
        <f>TRUNC(L60/K60,5)</f>
        <v>0.52815999999999996</v>
      </c>
      <c r="N60" s="171" t="s">
        <v>129</v>
      </c>
      <c r="O60" s="138" t="s">
        <v>55</v>
      </c>
      <c r="P60" s="150" t="s">
        <v>128</v>
      </c>
      <c r="Q60" s="189" t="s">
        <v>55</v>
      </c>
    </row>
    <row r="61" spans="1:17" ht="14" x14ac:dyDescent="0.15">
      <c r="A61" s="28">
        <v>45</v>
      </c>
      <c r="B61" s="145"/>
      <c r="C61" s="138" t="s">
        <v>134</v>
      </c>
      <c r="D61" s="138">
        <v>22222</v>
      </c>
      <c r="E61" s="147" t="s">
        <v>130</v>
      </c>
      <c r="F61" s="138">
        <v>0</v>
      </c>
      <c r="G61" s="138">
        <v>0</v>
      </c>
      <c r="H61" s="138">
        <v>5298</v>
      </c>
      <c r="I61" s="138">
        <v>0</v>
      </c>
      <c r="J61" s="165" t="s">
        <v>686</v>
      </c>
      <c r="K61" s="138">
        <v>0</v>
      </c>
      <c r="L61" s="138">
        <v>0</v>
      </c>
      <c r="M61" s="138">
        <v>0</v>
      </c>
      <c r="N61" s="171" t="s">
        <v>129</v>
      </c>
      <c r="O61" s="138" t="s">
        <v>55</v>
      </c>
      <c r="P61" s="150" t="s">
        <v>128</v>
      </c>
      <c r="Q61" s="189" t="s">
        <v>55</v>
      </c>
    </row>
    <row r="62" spans="1:17" ht="14" x14ac:dyDescent="0.15">
      <c r="A62" s="28">
        <v>46</v>
      </c>
      <c r="B62" s="145"/>
      <c r="C62" s="138" t="s">
        <v>134</v>
      </c>
      <c r="D62" s="138">
        <v>22222</v>
      </c>
      <c r="E62" s="147" t="s">
        <v>130</v>
      </c>
      <c r="F62" s="138">
        <v>0</v>
      </c>
      <c r="G62" s="138">
        <v>0</v>
      </c>
      <c r="H62" s="138">
        <v>5298</v>
      </c>
      <c r="I62" s="138">
        <v>0</v>
      </c>
      <c r="J62" s="165" t="s">
        <v>687</v>
      </c>
      <c r="K62" s="138">
        <v>75</v>
      </c>
      <c r="L62" s="138">
        <v>40</v>
      </c>
      <c r="M62" s="136">
        <f>TRUNC(L62/K62,5)</f>
        <v>0.53332999999999997</v>
      </c>
      <c r="N62" s="171" t="s">
        <v>129</v>
      </c>
      <c r="O62" s="138" t="s">
        <v>55</v>
      </c>
      <c r="P62" s="150" t="s">
        <v>128</v>
      </c>
      <c r="Q62" s="189" t="s">
        <v>55</v>
      </c>
    </row>
    <row r="63" spans="1:17" ht="14" x14ac:dyDescent="0.15">
      <c r="A63" s="28">
        <v>47</v>
      </c>
      <c r="B63" s="145"/>
      <c r="C63" s="138" t="s">
        <v>134</v>
      </c>
      <c r="D63" s="138">
        <v>22222</v>
      </c>
      <c r="E63" s="147" t="s">
        <v>130</v>
      </c>
      <c r="F63" s="138">
        <v>0</v>
      </c>
      <c r="G63" s="138">
        <v>0</v>
      </c>
      <c r="H63" s="138">
        <v>5298</v>
      </c>
      <c r="I63" s="138">
        <v>0</v>
      </c>
      <c r="J63" s="165" t="s">
        <v>688</v>
      </c>
      <c r="K63" s="138">
        <f>SUM(K61:K62)</f>
        <v>75</v>
      </c>
      <c r="L63" s="138">
        <f>SUM(L61:L62)</f>
        <v>40</v>
      </c>
      <c r="M63" s="136">
        <f>TRUNC(L63/K63,5)</f>
        <v>0.53332999999999997</v>
      </c>
      <c r="N63" s="171" t="s">
        <v>129</v>
      </c>
      <c r="O63" s="138" t="s">
        <v>55</v>
      </c>
      <c r="P63" s="150" t="s">
        <v>128</v>
      </c>
      <c r="Q63" s="189" t="s">
        <v>55</v>
      </c>
    </row>
    <row r="64" spans="1:17" ht="14" x14ac:dyDescent="0.15">
      <c r="A64" s="28">
        <v>48</v>
      </c>
      <c r="B64" s="145"/>
      <c r="C64" s="138" t="s">
        <v>134</v>
      </c>
      <c r="D64" s="138">
        <v>22222</v>
      </c>
      <c r="E64" s="147" t="s">
        <v>130</v>
      </c>
      <c r="F64" s="138">
        <v>0</v>
      </c>
      <c r="G64" s="138">
        <v>0</v>
      </c>
      <c r="H64" s="138">
        <v>5298</v>
      </c>
      <c r="I64" s="138">
        <v>0</v>
      </c>
      <c r="J64" s="165" t="s">
        <v>689</v>
      </c>
      <c r="K64" s="138">
        <v>0</v>
      </c>
      <c r="L64" s="138">
        <v>0</v>
      </c>
      <c r="M64" s="138">
        <v>0</v>
      </c>
      <c r="N64" s="171" t="s">
        <v>129</v>
      </c>
      <c r="O64" s="138" t="s">
        <v>55</v>
      </c>
      <c r="P64" s="150" t="s">
        <v>128</v>
      </c>
      <c r="Q64" s="189" t="s">
        <v>55</v>
      </c>
    </row>
    <row r="65" spans="1:17" ht="14" x14ac:dyDescent="0.15">
      <c r="A65" s="28">
        <v>49</v>
      </c>
      <c r="B65" s="145"/>
      <c r="C65" s="138" t="s">
        <v>134</v>
      </c>
      <c r="D65" s="138">
        <v>22222</v>
      </c>
      <c r="E65" s="147" t="s">
        <v>130</v>
      </c>
      <c r="F65" s="138">
        <v>0</v>
      </c>
      <c r="G65" s="138">
        <v>0</v>
      </c>
      <c r="H65" s="138">
        <v>5298</v>
      </c>
      <c r="I65" s="138">
        <v>0</v>
      </c>
      <c r="J65" s="165" t="s">
        <v>690</v>
      </c>
      <c r="K65" s="138">
        <v>42</v>
      </c>
      <c r="L65" s="138">
        <v>29</v>
      </c>
      <c r="M65" s="136">
        <f>TRUNC(L65/K65,5)</f>
        <v>0.69047000000000003</v>
      </c>
      <c r="N65" s="171" t="s">
        <v>129</v>
      </c>
      <c r="O65" s="138" t="s">
        <v>55</v>
      </c>
      <c r="P65" s="150" t="s">
        <v>128</v>
      </c>
      <c r="Q65" s="189" t="s">
        <v>55</v>
      </c>
    </row>
    <row r="66" spans="1:17" ht="14" x14ac:dyDescent="0.15">
      <c r="A66" s="28">
        <v>50</v>
      </c>
      <c r="B66" s="145"/>
      <c r="C66" s="138" t="s">
        <v>134</v>
      </c>
      <c r="D66" s="138">
        <v>22222</v>
      </c>
      <c r="E66" s="147" t="s">
        <v>130</v>
      </c>
      <c r="F66" s="138">
        <v>0</v>
      </c>
      <c r="G66" s="138">
        <v>0</v>
      </c>
      <c r="H66" s="138">
        <v>5298</v>
      </c>
      <c r="I66" s="138">
        <v>0</v>
      </c>
      <c r="J66" s="165" t="s">
        <v>691</v>
      </c>
      <c r="K66" s="138">
        <f>SUM(K64:K65)</f>
        <v>42</v>
      </c>
      <c r="L66" s="138">
        <f>SUM(L64:L65)</f>
        <v>29</v>
      </c>
      <c r="M66" s="136">
        <f>TRUNC(L66/K66,5)</f>
        <v>0.69047000000000003</v>
      </c>
      <c r="N66" s="171" t="s">
        <v>129</v>
      </c>
      <c r="O66" s="138" t="s">
        <v>55</v>
      </c>
      <c r="P66" s="150" t="s">
        <v>128</v>
      </c>
      <c r="Q66" s="189" t="s">
        <v>55</v>
      </c>
    </row>
    <row r="67" spans="1:17" ht="14" x14ac:dyDescent="0.15">
      <c r="A67" s="28">
        <v>51</v>
      </c>
      <c r="B67" s="145"/>
      <c r="C67" s="138" t="s">
        <v>134</v>
      </c>
      <c r="D67" s="138">
        <v>22222</v>
      </c>
      <c r="E67" s="147" t="s">
        <v>130</v>
      </c>
      <c r="F67" s="138">
        <v>0</v>
      </c>
      <c r="G67" s="138">
        <v>0</v>
      </c>
      <c r="H67" s="138">
        <v>5298</v>
      </c>
      <c r="I67" s="138">
        <v>0</v>
      </c>
      <c r="J67" s="165" t="s">
        <v>692</v>
      </c>
      <c r="K67" s="138">
        <v>0</v>
      </c>
      <c r="L67" s="138">
        <v>0</v>
      </c>
      <c r="M67" s="138">
        <v>0</v>
      </c>
      <c r="N67" s="171" t="s">
        <v>129</v>
      </c>
      <c r="O67" s="138" t="s">
        <v>55</v>
      </c>
      <c r="P67" s="150" t="s">
        <v>128</v>
      </c>
      <c r="Q67" s="189" t="s">
        <v>55</v>
      </c>
    </row>
    <row r="68" spans="1:17" ht="14" x14ac:dyDescent="0.15">
      <c r="A68" s="28">
        <v>52</v>
      </c>
      <c r="B68" s="145"/>
      <c r="C68" s="138" t="s">
        <v>134</v>
      </c>
      <c r="D68" s="138">
        <v>22222</v>
      </c>
      <c r="E68" s="147" t="s">
        <v>130</v>
      </c>
      <c r="F68" s="138">
        <v>0</v>
      </c>
      <c r="G68" s="138">
        <v>0</v>
      </c>
      <c r="H68" s="138">
        <v>5298</v>
      </c>
      <c r="I68" s="138">
        <v>0</v>
      </c>
      <c r="J68" s="165" t="s">
        <v>693</v>
      </c>
      <c r="K68" s="138">
        <v>85</v>
      </c>
      <c r="L68" s="138">
        <v>39</v>
      </c>
      <c r="M68" s="136">
        <f>TRUNC(L68/K68,5)</f>
        <v>0.45882000000000001</v>
      </c>
      <c r="N68" s="171" t="s">
        <v>129</v>
      </c>
      <c r="O68" s="138" t="s">
        <v>55</v>
      </c>
      <c r="P68" s="150" t="s">
        <v>128</v>
      </c>
      <c r="Q68" s="189" t="s">
        <v>55</v>
      </c>
    </row>
    <row r="69" spans="1:17" ht="14" x14ac:dyDescent="0.15">
      <c r="A69" s="28">
        <v>53</v>
      </c>
      <c r="B69" s="145"/>
      <c r="C69" s="138" t="s">
        <v>134</v>
      </c>
      <c r="D69" s="138">
        <v>22222</v>
      </c>
      <c r="E69" s="147" t="s">
        <v>130</v>
      </c>
      <c r="F69" s="138">
        <v>0</v>
      </c>
      <c r="G69" s="138">
        <v>0</v>
      </c>
      <c r="H69" s="138">
        <v>5298</v>
      </c>
      <c r="I69" s="138">
        <v>0</v>
      </c>
      <c r="J69" s="165" t="s">
        <v>694</v>
      </c>
      <c r="K69" s="138">
        <f>SUM(K67:K68)</f>
        <v>85</v>
      </c>
      <c r="L69" s="138">
        <f>SUM(L67:L68)</f>
        <v>39</v>
      </c>
      <c r="M69" s="136">
        <f>TRUNC(L69/K69,5)</f>
        <v>0.45882000000000001</v>
      </c>
      <c r="N69" s="171" t="s">
        <v>129</v>
      </c>
      <c r="O69" s="138" t="s">
        <v>55</v>
      </c>
      <c r="P69" s="150" t="s">
        <v>128</v>
      </c>
      <c r="Q69" s="189" t="s">
        <v>55</v>
      </c>
    </row>
    <row r="70" spans="1:17" ht="14" x14ac:dyDescent="0.15">
      <c r="A70" s="28">
        <v>54</v>
      </c>
      <c r="B70" s="145"/>
      <c r="C70" s="138" t="s">
        <v>134</v>
      </c>
      <c r="D70" s="138">
        <v>22222</v>
      </c>
      <c r="E70" s="147" t="s">
        <v>130</v>
      </c>
      <c r="F70" s="138">
        <v>0</v>
      </c>
      <c r="G70" s="138">
        <v>0</v>
      </c>
      <c r="H70" s="138">
        <v>5298</v>
      </c>
      <c r="I70" s="138">
        <v>0</v>
      </c>
      <c r="J70" s="165" t="s">
        <v>695</v>
      </c>
      <c r="K70" s="138">
        <v>0</v>
      </c>
      <c r="L70" s="138">
        <v>0</v>
      </c>
      <c r="M70" s="138">
        <v>0</v>
      </c>
      <c r="N70" s="171" t="s">
        <v>129</v>
      </c>
      <c r="O70" s="138" t="s">
        <v>55</v>
      </c>
      <c r="P70" s="150" t="s">
        <v>128</v>
      </c>
      <c r="Q70" s="189" t="s">
        <v>55</v>
      </c>
    </row>
    <row r="71" spans="1:17" ht="14" x14ac:dyDescent="0.15">
      <c r="A71" s="28">
        <v>55</v>
      </c>
      <c r="B71" s="145"/>
      <c r="C71" s="138" t="s">
        <v>134</v>
      </c>
      <c r="D71" s="138">
        <v>22222</v>
      </c>
      <c r="E71" s="147" t="s">
        <v>130</v>
      </c>
      <c r="F71" s="138">
        <v>0</v>
      </c>
      <c r="G71" s="138">
        <v>0</v>
      </c>
      <c r="H71" s="138">
        <v>5298</v>
      </c>
      <c r="I71" s="138">
        <v>0</v>
      </c>
      <c r="J71" s="165" t="s">
        <v>696</v>
      </c>
      <c r="K71" s="138">
        <v>42</v>
      </c>
      <c r="L71" s="138">
        <v>24</v>
      </c>
      <c r="M71" s="136">
        <f>TRUNC(L71/K71,5)</f>
        <v>0.57142000000000004</v>
      </c>
      <c r="N71" s="171" t="s">
        <v>129</v>
      </c>
      <c r="O71" s="138" t="s">
        <v>55</v>
      </c>
      <c r="P71" s="150" t="s">
        <v>128</v>
      </c>
      <c r="Q71" s="189" t="s">
        <v>55</v>
      </c>
    </row>
    <row r="72" spans="1:17" ht="14" x14ac:dyDescent="0.15">
      <c r="A72" s="28">
        <v>56</v>
      </c>
      <c r="B72" s="145"/>
      <c r="C72" s="138" t="s">
        <v>134</v>
      </c>
      <c r="D72" s="138">
        <v>22222</v>
      </c>
      <c r="E72" s="147" t="s">
        <v>130</v>
      </c>
      <c r="F72" s="138">
        <v>0</v>
      </c>
      <c r="G72" s="138">
        <v>0</v>
      </c>
      <c r="H72" s="138">
        <v>5298</v>
      </c>
      <c r="I72" s="138">
        <v>0</v>
      </c>
      <c r="J72" s="165" t="s">
        <v>697</v>
      </c>
      <c r="K72" s="138">
        <f>SUM(K70:K71)</f>
        <v>42</v>
      </c>
      <c r="L72" s="138">
        <f>SUM(L70:L71)</f>
        <v>24</v>
      </c>
      <c r="M72" s="136">
        <f>TRUNC(L72/K72,5)</f>
        <v>0.57142000000000004</v>
      </c>
      <c r="N72" s="171" t="s">
        <v>129</v>
      </c>
      <c r="O72" s="138" t="s">
        <v>55</v>
      </c>
      <c r="P72" s="150" t="s">
        <v>128</v>
      </c>
      <c r="Q72" s="189" t="s">
        <v>55</v>
      </c>
    </row>
    <row r="73" spans="1:17" ht="14" x14ac:dyDescent="0.15">
      <c r="A73" s="28">
        <v>57</v>
      </c>
      <c r="B73" s="145"/>
      <c r="C73" s="138" t="s">
        <v>134</v>
      </c>
      <c r="D73" s="138">
        <v>22222</v>
      </c>
      <c r="E73" s="147" t="s">
        <v>130</v>
      </c>
      <c r="F73" s="138">
        <v>0</v>
      </c>
      <c r="G73" s="138">
        <v>0</v>
      </c>
      <c r="H73" s="138">
        <v>5298</v>
      </c>
      <c r="I73" s="138">
        <v>0</v>
      </c>
      <c r="J73" s="165" t="s">
        <v>698</v>
      </c>
      <c r="K73" s="138">
        <v>0</v>
      </c>
      <c r="L73" s="138">
        <v>0</v>
      </c>
      <c r="M73" s="138">
        <v>0</v>
      </c>
      <c r="N73" s="171" t="s">
        <v>129</v>
      </c>
      <c r="O73" s="138" t="s">
        <v>55</v>
      </c>
      <c r="P73" s="150" t="s">
        <v>128</v>
      </c>
      <c r="Q73" s="189" t="s">
        <v>55</v>
      </c>
    </row>
    <row r="74" spans="1:17" ht="14" x14ac:dyDescent="0.15">
      <c r="A74" s="28">
        <v>58</v>
      </c>
      <c r="B74" s="145"/>
      <c r="C74" s="138" t="s">
        <v>134</v>
      </c>
      <c r="D74" s="138">
        <v>22222</v>
      </c>
      <c r="E74" s="147" t="s">
        <v>130</v>
      </c>
      <c r="F74" s="138">
        <v>0</v>
      </c>
      <c r="G74" s="138">
        <v>0</v>
      </c>
      <c r="H74" s="138">
        <v>5298</v>
      </c>
      <c r="I74" s="138">
        <v>0</v>
      </c>
      <c r="J74" s="165" t="s">
        <v>699</v>
      </c>
      <c r="K74" s="138">
        <v>38</v>
      </c>
      <c r="L74" s="138">
        <v>23</v>
      </c>
      <c r="M74" s="136">
        <f>TRUNC(L74/K74,5)</f>
        <v>0.60526000000000002</v>
      </c>
      <c r="N74" s="171" t="s">
        <v>129</v>
      </c>
      <c r="O74" s="138" t="s">
        <v>55</v>
      </c>
      <c r="P74" s="150" t="s">
        <v>128</v>
      </c>
      <c r="Q74" s="189" t="s">
        <v>55</v>
      </c>
    </row>
    <row r="75" spans="1:17" ht="14" x14ac:dyDescent="0.15">
      <c r="A75" s="28">
        <v>59</v>
      </c>
      <c r="B75" s="145"/>
      <c r="C75" s="138" t="s">
        <v>134</v>
      </c>
      <c r="D75" s="138">
        <v>22222</v>
      </c>
      <c r="E75" s="147" t="s">
        <v>130</v>
      </c>
      <c r="F75" s="138">
        <v>0</v>
      </c>
      <c r="G75" s="138">
        <v>0</v>
      </c>
      <c r="H75" s="138">
        <v>5298</v>
      </c>
      <c r="I75" s="138">
        <v>0</v>
      </c>
      <c r="J75" s="165" t="s">
        <v>700</v>
      </c>
      <c r="K75" s="138">
        <f>SUM(K73:K74)</f>
        <v>38</v>
      </c>
      <c r="L75" s="138">
        <f>SUM(L73:L74)</f>
        <v>23</v>
      </c>
      <c r="M75" s="136">
        <f>TRUNC(L75/K75,5)</f>
        <v>0.60526000000000002</v>
      </c>
      <c r="N75" s="171" t="s">
        <v>129</v>
      </c>
      <c r="O75" s="138" t="s">
        <v>55</v>
      </c>
      <c r="P75" s="150" t="s">
        <v>128</v>
      </c>
      <c r="Q75" s="189" t="s">
        <v>55</v>
      </c>
    </row>
    <row r="76" spans="1:17" ht="14" x14ac:dyDescent="0.15">
      <c r="A76" s="28">
        <v>60</v>
      </c>
      <c r="B76" s="145"/>
      <c r="C76" s="138" t="s">
        <v>134</v>
      </c>
      <c r="D76" s="138">
        <v>22222</v>
      </c>
      <c r="E76" s="147" t="s">
        <v>130</v>
      </c>
      <c r="F76" s="138">
        <v>0</v>
      </c>
      <c r="G76" s="138">
        <v>0</v>
      </c>
      <c r="H76" s="138">
        <v>5298</v>
      </c>
      <c r="I76" s="138">
        <v>0</v>
      </c>
      <c r="J76" s="165" t="s">
        <v>701</v>
      </c>
      <c r="K76" s="138">
        <v>0</v>
      </c>
      <c r="L76" s="138">
        <v>0</v>
      </c>
      <c r="M76" s="138">
        <v>0</v>
      </c>
      <c r="N76" s="171" t="s">
        <v>129</v>
      </c>
      <c r="O76" s="138" t="s">
        <v>55</v>
      </c>
      <c r="P76" s="150" t="s">
        <v>128</v>
      </c>
      <c r="Q76" s="189" t="s">
        <v>55</v>
      </c>
    </row>
    <row r="77" spans="1:17" ht="14" x14ac:dyDescent="0.15">
      <c r="A77" s="28">
        <v>61</v>
      </c>
      <c r="B77" s="145"/>
      <c r="C77" s="138" t="s">
        <v>134</v>
      </c>
      <c r="D77" s="138">
        <v>22222</v>
      </c>
      <c r="E77" s="147" t="s">
        <v>130</v>
      </c>
      <c r="F77" s="138">
        <v>0</v>
      </c>
      <c r="G77" s="138">
        <v>0</v>
      </c>
      <c r="H77" s="138">
        <v>5298</v>
      </c>
      <c r="I77" s="138">
        <v>0</v>
      </c>
      <c r="J77" s="165" t="s">
        <v>702</v>
      </c>
      <c r="K77" s="138">
        <v>132</v>
      </c>
      <c r="L77" s="138">
        <v>68</v>
      </c>
      <c r="M77" s="136">
        <f>TRUNC(L77/K77,5)</f>
        <v>0.51515</v>
      </c>
      <c r="N77" s="171" t="s">
        <v>129</v>
      </c>
      <c r="O77" s="138" t="s">
        <v>55</v>
      </c>
      <c r="P77" s="150" t="s">
        <v>128</v>
      </c>
      <c r="Q77" s="189" t="s">
        <v>55</v>
      </c>
    </row>
    <row r="78" spans="1:17" ht="14" x14ac:dyDescent="0.15">
      <c r="A78" s="28">
        <v>62</v>
      </c>
      <c r="B78" s="145"/>
      <c r="C78" s="138" t="s">
        <v>134</v>
      </c>
      <c r="D78" s="138">
        <v>22222</v>
      </c>
      <c r="E78" s="147" t="s">
        <v>130</v>
      </c>
      <c r="F78" s="138">
        <v>0</v>
      </c>
      <c r="G78" s="138">
        <v>0</v>
      </c>
      <c r="H78" s="138">
        <v>5298</v>
      </c>
      <c r="I78" s="138">
        <v>0</v>
      </c>
      <c r="J78" s="166" t="s">
        <v>703</v>
      </c>
      <c r="K78" s="148">
        <f>SUM(K57,K60,K63,K66,K69,K72,K75,K76,K77)</f>
        <v>731</v>
      </c>
      <c r="L78" s="148">
        <f>SUM(L57,L60,L63,L66,L69,L72,L75,L76,L77)</f>
        <v>394</v>
      </c>
      <c r="M78" s="136">
        <f>TRUNC(L78/K78,5)</f>
        <v>0.53898000000000001</v>
      </c>
      <c r="N78" s="171" t="s">
        <v>129</v>
      </c>
      <c r="O78" s="138" t="s">
        <v>55</v>
      </c>
      <c r="P78" s="150" t="s">
        <v>128</v>
      </c>
      <c r="Q78" s="189" t="s">
        <v>55</v>
      </c>
    </row>
    <row r="79" spans="1:17" ht="14" x14ac:dyDescent="0.15">
      <c r="A79" s="28">
        <v>63</v>
      </c>
      <c r="B79" s="145"/>
      <c r="C79" s="138" t="s">
        <v>134</v>
      </c>
      <c r="D79" s="138">
        <v>22222</v>
      </c>
      <c r="E79" s="147" t="s">
        <v>130</v>
      </c>
      <c r="F79" s="138">
        <v>0</v>
      </c>
      <c r="G79" s="138">
        <v>0</v>
      </c>
      <c r="H79" s="138">
        <v>5298</v>
      </c>
      <c r="I79" s="138">
        <v>0</v>
      </c>
      <c r="J79" s="167" t="s">
        <v>704</v>
      </c>
      <c r="K79" s="138">
        <v>0</v>
      </c>
      <c r="L79" s="138">
        <v>0</v>
      </c>
      <c r="M79" s="138">
        <v>0</v>
      </c>
      <c r="N79" s="171" t="s">
        <v>129</v>
      </c>
      <c r="O79" s="138" t="s">
        <v>55</v>
      </c>
      <c r="P79" s="150" t="s">
        <v>128</v>
      </c>
      <c r="Q79" s="189" t="s">
        <v>55</v>
      </c>
    </row>
    <row r="80" spans="1:17" ht="14" x14ac:dyDescent="0.15">
      <c r="A80" s="28">
        <v>64</v>
      </c>
      <c r="B80" s="145"/>
      <c r="C80" s="138" t="s">
        <v>134</v>
      </c>
      <c r="D80" s="138">
        <v>22222</v>
      </c>
      <c r="E80" s="147" t="s">
        <v>130</v>
      </c>
      <c r="F80" s="138">
        <v>0</v>
      </c>
      <c r="G80" s="138">
        <v>0</v>
      </c>
      <c r="H80" s="138">
        <v>5298</v>
      </c>
      <c r="I80" s="138">
        <v>0</v>
      </c>
      <c r="J80" s="168" t="s">
        <v>705</v>
      </c>
      <c r="K80" s="138">
        <v>127</v>
      </c>
      <c r="L80" s="138">
        <v>67</v>
      </c>
      <c r="M80" s="136">
        <f>TRUNC(L80/K80,5)</f>
        <v>0.52754999999999996</v>
      </c>
      <c r="N80" s="171" t="s">
        <v>129</v>
      </c>
      <c r="O80" s="138" t="s">
        <v>55</v>
      </c>
      <c r="P80" s="150" t="s">
        <v>128</v>
      </c>
      <c r="Q80" s="189" t="s">
        <v>55</v>
      </c>
    </row>
    <row r="81" spans="1:17" ht="14" x14ac:dyDescent="0.15">
      <c r="A81" s="28">
        <v>65</v>
      </c>
      <c r="B81" s="145"/>
      <c r="C81" s="138" t="s">
        <v>134</v>
      </c>
      <c r="D81" s="138">
        <v>22222</v>
      </c>
      <c r="E81" s="147" t="s">
        <v>130</v>
      </c>
      <c r="F81" s="138">
        <v>0</v>
      </c>
      <c r="G81" s="138">
        <v>0</v>
      </c>
      <c r="H81" s="138">
        <v>5298</v>
      </c>
      <c r="I81" s="138">
        <v>0</v>
      </c>
      <c r="J81" s="165" t="s">
        <v>706</v>
      </c>
      <c r="K81" s="138">
        <f>SUM(K79:K80)</f>
        <v>127</v>
      </c>
      <c r="L81" s="138">
        <f>SUM(L79:L80)</f>
        <v>67</v>
      </c>
      <c r="M81" s="136">
        <f>TRUNC(L81/K81,5)</f>
        <v>0.52754999999999996</v>
      </c>
      <c r="N81" s="171" t="s">
        <v>129</v>
      </c>
      <c r="O81" s="138" t="s">
        <v>55</v>
      </c>
      <c r="P81" s="150" t="s">
        <v>128</v>
      </c>
      <c r="Q81" s="189" t="s">
        <v>55</v>
      </c>
    </row>
    <row r="82" spans="1:17" ht="14" x14ac:dyDescent="0.15">
      <c r="A82" s="28">
        <v>66</v>
      </c>
      <c r="B82" s="145"/>
      <c r="C82" s="138" t="s">
        <v>134</v>
      </c>
      <c r="D82" s="138">
        <v>22222</v>
      </c>
      <c r="E82" s="147" t="s">
        <v>130</v>
      </c>
      <c r="F82" s="138">
        <v>0</v>
      </c>
      <c r="G82" s="138">
        <v>0</v>
      </c>
      <c r="H82" s="138">
        <v>5298</v>
      </c>
      <c r="I82" s="138">
        <v>0</v>
      </c>
      <c r="J82" s="165" t="s">
        <v>707</v>
      </c>
      <c r="K82" s="138">
        <v>0</v>
      </c>
      <c r="L82" s="138">
        <v>0</v>
      </c>
      <c r="M82" s="138">
        <v>0</v>
      </c>
      <c r="N82" s="171" t="s">
        <v>129</v>
      </c>
      <c r="O82" s="138" t="s">
        <v>55</v>
      </c>
      <c r="P82" s="150" t="s">
        <v>128</v>
      </c>
      <c r="Q82" s="189" t="s">
        <v>55</v>
      </c>
    </row>
    <row r="83" spans="1:17" ht="14" x14ac:dyDescent="0.15">
      <c r="A83" s="28">
        <v>67</v>
      </c>
      <c r="B83" s="145"/>
      <c r="C83" s="138" t="s">
        <v>134</v>
      </c>
      <c r="D83" s="138">
        <v>22222</v>
      </c>
      <c r="E83" s="147" t="s">
        <v>130</v>
      </c>
      <c r="F83" s="138">
        <v>0</v>
      </c>
      <c r="G83" s="138">
        <v>0</v>
      </c>
      <c r="H83" s="138">
        <v>5298</v>
      </c>
      <c r="I83" s="138">
        <v>0</v>
      </c>
      <c r="J83" s="165" t="s">
        <v>708</v>
      </c>
      <c r="K83" s="138">
        <v>472</v>
      </c>
      <c r="L83" s="138">
        <v>259</v>
      </c>
      <c r="M83" s="136">
        <f>TRUNC(L83/K83,5)</f>
        <v>0.54871999999999999</v>
      </c>
      <c r="N83" s="171" t="s">
        <v>129</v>
      </c>
      <c r="O83" s="138" t="s">
        <v>55</v>
      </c>
      <c r="P83" s="150" t="s">
        <v>128</v>
      </c>
      <c r="Q83" s="189" t="s">
        <v>55</v>
      </c>
    </row>
    <row r="84" spans="1:17" ht="14" x14ac:dyDescent="0.15">
      <c r="A84" s="28">
        <v>68</v>
      </c>
      <c r="B84" s="145"/>
      <c r="C84" s="138" t="s">
        <v>134</v>
      </c>
      <c r="D84" s="138">
        <v>22222</v>
      </c>
      <c r="E84" s="147" t="s">
        <v>130</v>
      </c>
      <c r="F84" s="138">
        <v>0</v>
      </c>
      <c r="G84" s="138">
        <v>0</v>
      </c>
      <c r="H84" s="138">
        <v>5298</v>
      </c>
      <c r="I84" s="138">
        <v>0</v>
      </c>
      <c r="J84" s="165" t="s">
        <v>709</v>
      </c>
      <c r="K84" s="138">
        <f>SUM(K82:K83)</f>
        <v>472</v>
      </c>
      <c r="L84" s="138">
        <f>SUM(L82:L83)</f>
        <v>259</v>
      </c>
      <c r="M84" s="136">
        <f>TRUNC(L84/K84,5)</f>
        <v>0.54871999999999999</v>
      </c>
      <c r="N84" s="171" t="s">
        <v>129</v>
      </c>
      <c r="O84" s="138" t="s">
        <v>55</v>
      </c>
      <c r="P84" s="150" t="s">
        <v>128</v>
      </c>
      <c r="Q84" s="189" t="s">
        <v>55</v>
      </c>
    </row>
    <row r="85" spans="1:17" ht="14" x14ac:dyDescent="0.15">
      <c r="A85" s="28">
        <v>69</v>
      </c>
      <c r="B85" s="145"/>
      <c r="C85" s="138" t="s">
        <v>134</v>
      </c>
      <c r="D85" s="138">
        <v>22222</v>
      </c>
      <c r="E85" s="147" t="s">
        <v>130</v>
      </c>
      <c r="F85" s="138">
        <v>0</v>
      </c>
      <c r="G85" s="138">
        <v>0</v>
      </c>
      <c r="H85" s="138">
        <v>5298</v>
      </c>
      <c r="I85" s="138">
        <v>0</v>
      </c>
      <c r="J85" s="165" t="s">
        <v>710</v>
      </c>
      <c r="K85" s="138">
        <v>0</v>
      </c>
      <c r="L85" s="138">
        <v>0</v>
      </c>
      <c r="M85" s="138">
        <v>0</v>
      </c>
      <c r="N85" s="171" t="s">
        <v>129</v>
      </c>
      <c r="O85" s="138" t="s">
        <v>55</v>
      </c>
      <c r="P85" s="150" t="s">
        <v>128</v>
      </c>
      <c r="Q85" s="189" t="s">
        <v>55</v>
      </c>
    </row>
    <row r="86" spans="1:17" ht="14" x14ac:dyDescent="0.15">
      <c r="A86" s="28">
        <v>70</v>
      </c>
      <c r="B86" s="145"/>
      <c r="C86" s="138" t="s">
        <v>134</v>
      </c>
      <c r="D86" s="138">
        <v>22222</v>
      </c>
      <c r="E86" s="147" t="s">
        <v>130</v>
      </c>
      <c r="F86" s="138">
        <v>0</v>
      </c>
      <c r="G86" s="138">
        <v>0</v>
      </c>
      <c r="H86" s="138">
        <v>5298</v>
      </c>
      <c r="I86" s="138">
        <v>0</v>
      </c>
      <c r="J86" s="165" t="s">
        <v>711</v>
      </c>
      <c r="K86" s="138">
        <v>132</v>
      </c>
      <c r="L86" s="138">
        <v>68</v>
      </c>
      <c r="M86" s="136">
        <f t="shared" ref="M86:M103" si="1">TRUNC(L86/K86,5)</f>
        <v>0.51515</v>
      </c>
      <c r="N86" s="171" t="s">
        <v>129</v>
      </c>
      <c r="O86" s="138" t="s">
        <v>55</v>
      </c>
      <c r="P86" s="150" t="s">
        <v>128</v>
      </c>
      <c r="Q86" s="189" t="s">
        <v>55</v>
      </c>
    </row>
    <row r="87" spans="1:17" ht="14" x14ac:dyDescent="0.15">
      <c r="A87" s="28">
        <v>71</v>
      </c>
      <c r="B87" s="145"/>
      <c r="C87" s="138" t="s">
        <v>134</v>
      </c>
      <c r="D87" s="138">
        <v>22222</v>
      </c>
      <c r="E87" s="147" t="s">
        <v>130</v>
      </c>
      <c r="F87" s="138">
        <v>0</v>
      </c>
      <c r="G87" s="138">
        <v>0</v>
      </c>
      <c r="H87" s="138">
        <v>5298</v>
      </c>
      <c r="I87" s="138">
        <v>0</v>
      </c>
      <c r="J87" s="165" t="s">
        <v>712</v>
      </c>
      <c r="K87" s="148">
        <f>SUM(K81,K84,K85,K86)</f>
        <v>731</v>
      </c>
      <c r="L87" s="148">
        <f>SUM(L81,L84,L85,L86)</f>
        <v>394</v>
      </c>
      <c r="M87" s="136">
        <f t="shared" si="1"/>
        <v>0.53898000000000001</v>
      </c>
      <c r="N87" s="171" t="s">
        <v>129</v>
      </c>
      <c r="O87" s="138" t="s">
        <v>55</v>
      </c>
      <c r="P87" s="150" t="s">
        <v>128</v>
      </c>
      <c r="Q87" s="189" t="s">
        <v>55</v>
      </c>
    </row>
    <row r="88" spans="1:17" ht="14" x14ac:dyDescent="0.15">
      <c r="A88" s="28">
        <v>72</v>
      </c>
      <c r="B88" s="62"/>
      <c r="C88" s="138" t="s">
        <v>134</v>
      </c>
      <c r="D88" s="138">
        <v>22222</v>
      </c>
      <c r="E88" s="147" t="s">
        <v>130</v>
      </c>
      <c r="F88" s="138">
        <v>0</v>
      </c>
      <c r="G88" s="138">
        <v>0</v>
      </c>
      <c r="H88" s="138">
        <v>5298</v>
      </c>
      <c r="I88" s="138">
        <v>0</v>
      </c>
      <c r="J88" s="138" t="s">
        <v>341</v>
      </c>
      <c r="K88" s="148">
        <v>482</v>
      </c>
      <c r="L88" s="148">
        <v>328</v>
      </c>
      <c r="M88" s="136">
        <f t="shared" si="1"/>
        <v>0.68049000000000004</v>
      </c>
      <c r="N88" s="171" t="s">
        <v>129</v>
      </c>
      <c r="O88" s="138" t="s">
        <v>55</v>
      </c>
      <c r="P88" s="150" t="s">
        <v>128</v>
      </c>
      <c r="Q88" s="189" t="s">
        <v>55</v>
      </c>
    </row>
    <row r="89" spans="1:17" ht="14" x14ac:dyDescent="0.15">
      <c r="A89" s="28">
        <v>73</v>
      </c>
      <c r="B89" s="62"/>
      <c r="C89" s="29" t="s">
        <v>134</v>
      </c>
      <c r="D89" s="29">
        <v>22222</v>
      </c>
      <c r="E89" s="87" t="s">
        <v>130</v>
      </c>
      <c r="F89" s="29">
        <v>0</v>
      </c>
      <c r="G89" s="29">
        <v>0</v>
      </c>
      <c r="H89" s="29">
        <v>5298</v>
      </c>
      <c r="I89" s="29">
        <v>0</v>
      </c>
      <c r="J89" s="29" t="s">
        <v>89</v>
      </c>
      <c r="K89" s="101">
        <v>39236</v>
      </c>
      <c r="L89" s="101">
        <v>1200</v>
      </c>
      <c r="M89" s="113">
        <f t="shared" si="1"/>
        <v>3.058E-2</v>
      </c>
      <c r="N89" s="96" t="s">
        <v>129</v>
      </c>
      <c r="O89" s="29" t="s">
        <v>55</v>
      </c>
      <c r="P89" s="89" t="s">
        <v>128</v>
      </c>
      <c r="Q89" s="189" t="s">
        <v>55</v>
      </c>
    </row>
    <row r="90" spans="1:17" ht="14" x14ac:dyDescent="0.15">
      <c r="A90" s="28">
        <v>74</v>
      </c>
      <c r="B90" s="20"/>
      <c r="C90" s="29" t="s">
        <v>134</v>
      </c>
      <c r="D90" s="29">
        <v>22222</v>
      </c>
      <c r="E90" s="87" t="s">
        <v>130</v>
      </c>
      <c r="F90" s="29">
        <v>0</v>
      </c>
      <c r="G90" s="29">
        <v>0</v>
      </c>
      <c r="H90" s="29">
        <v>5298</v>
      </c>
      <c r="I90" s="29">
        <v>0</v>
      </c>
      <c r="J90" s="29" t="s">
        <v>91</v>
      </c>
      <c r="K90" s="101">
        <v>39236</v>
      </c>
      <c r="L90" s="101">
        <v>540</v>
      </c>
      <c r="M90" s="113">
        <f t="shared" si="1"/>
        <v>1.376E-2</v>
      </c>
      <c r="N90" s="96" t="s">
        <v>129</v>
      </c>
      <c r="O90" s="29" t="s">
        <v>55</v>
      </c>
      <c r="P90" s="89" t="s">
        <v>128</v>
      </c>
      <c r="Q90" s="189" t="s">
        <v>55</v>
      </c>
    </row>
    <row r="91" spans="1:17" ht="14" x14ac:dyDescent="0.15">
      <c r="A91" s="28">
        <v>75</v>
      </c>
      <c r="B91" s="20"/>
      <c r="C91" s="29" t="s">
        <v>134</v>
      </c>
      <c r="D91" s="29">
        <v>22222</v>
      </c>
      <c r="E91" s="87" t="s">
        <v>130</v>
      </c>
      <c r="F91" s="29">
        <v>0</v>
      </c>
      <c r="G91" s="29">
        <v>0</v>
      </c>
      <c r="H91" s="29">
        <v>5298</v>
      </c>
      <c r="I91" s="29">
        <v>0</v>
      </c>
      <c r="J91" s="29" t="s">
        <v>93</v>
      </c>
      <c r="K91" s="101">
        <v>39236</v>
      </c>
      <c r="L91" s="101">
        <v>708</v>
      </c>
      <c r="M91" s="113">
        <f t="shared" si="1"/>
        <v>1.804E-2</v>
      </c>
      <c r="N91" s="96" t="s">
        <v>129</v>
      </c>
      <c r="O91" s="29" t="s">
        <v>55</v>
      </c>
      <c r="P91" s="89" t="s">
        <v>128</v>
      </c>
      <c r="Q91" s="189" t="s">
        <v>55</v>
      </c>
    </row>
    <row r="92" spans="1:17" ht="14" x14ac:dyDescent="0.15">
      <c r="A92" s="28">
        <v>76</v>
      </c>
      <c r="B92" s="20"/>
      <c r="C92" s="29" t="s">
        <v>134</v>
      </c>
      <c r="D92" s="29">
        <v>22222</v>
      </c>
      <c r="E92" s="87" t="s">
        <v>130</v>
      </c>
      <c r="F92" s="29">
        <v>0</v>
      </c>
      <c r="G92" s="29">
        <v>0</v>
      </c>
      <c r="H92" s="29">
        <v>5298</v>
      </c>
      <c r="I92" s="29">
        <v>0</v>
      </c>
      <c r="J92" s="29" t="s">
        <v>95</v>
      </c>
      <c r="K92" s="101">
        <v>39236</v>
      </c>
      <c r="L92" s="101">
        <v>400</v>
      </c>
      <c r="M92" s="113">
        <f t="shared" si="1"/>
        <v>1.0189999999999999E-2</v>
      </c>
      <c r="N92" s="96" t="s">
        <v>129</v>
      </c>
      <c r="O92" s="29" t="s">
        <v>55</v>
      </c>
      <c r="P92" s="89" t="s">
        <v>128</v>
      </c>
      <c r="Q92" s="189" t="s">
        <v>55</v>
      </c>
    </row>
    <row r="93" spans="1:17" ht="14" x14ac:dyDescent="0.15">
      <c r="A93" s="28">
        <v>77</v>
      </c>
      <c r="B93" s="20"/>
      <c r="C93" s="29" t="s">
        <v>134</v>
      </c>
      <c r="D93" s="29">
        <v>22222</v>
      </c>
      <c r="E93" s="87" t="s">
        <v>130</v>
      </c>
      <c r="F93" s="29">
        <v>0</v>
      </c>
      <c r="G93" s="29">
        <v>0</v>
      </c>
      <c r="H93" s="29">
        <v>5298</v>
      </c>
      <c r="I93" s="29">
        <v>0</v>
      </c>
      <c r="J93" s="29" t="s">
        <v>97</v>
      </c>
      <c r="K93" s="101">
        <v>39236</v>
      </c>
      <c r="L93" s="101">
        <v>450</v>
      </c>
      <c r="M93" s="113">
        <f t="shared" si="1"/>
        <v>1.146E-2</v>
      </c>
      <c r="N93" s="96" t="s">
        <v>129</v>
      </c>
      <c r="O93" s="29" t="s">
        <v>55</v>
      </c>
      <c r="P93" s="89" t="s">
        <v>128</v>
      </c>
      <c r="Q93" s="189" t="s">
        <v>55</v>
      </c>
    </row>
    <row r="94" spans="1:17" ht="14" x14ac:dyDescent="0.15">
      <c r="A94" s="28">
        <v>78</v>
      </c>
      <c r="B94" s="1"/>
      <c r="C94" s="29" t="s">
        <v>134</v>
      </c>
      <c r="D94" s="29">
        <v>22222</v>
      </c>
      <c r="E94" s="111" t="s">
        <v>130</v>
      </c>
      <c r="F94" s="29">
        <v>0</v>
      </c>
      <c r="G94" s="29">
        <v>0</v>
      </c>
      <c r="H94" s="29">
        <v>5298</v>
      </c>
      <c r="I94" s="29">
        <v>0</v>
      </c>
      <c r="J94" s="29" t="s">
        <v>99</v>
      </c>
      <c r="K94" s="101">
        <v>39236</v>
      </c>
      <c r="L94" s="101">
        <v>780</v>
      </c>
      <c r="M94" s="113">
        <f t="shared" si="1"/>
        <v>1.9869999999999999E-2</v>
      </c>
      <c r="N94" s="96" t="s">
        <v>129</v>
      </c>
      <c r="O94" s="29" t="s">
        <v>55</v>
      </c>
      <c r="P94" s="89" t="s">
        <v>128</v>
      </c>
      <c r="Q94" s="189" t="s">
        <v>55</v>
      </c>
    </row>
    <row r="95" spans="1:17" ht="14" x14ac:dyDescent="0.15">
      <c r="A95" s="28">
        <v>79</v>
      </c>
      <c r="B95" s="1"/>
      <c r="C95" s="29" t="s">
        <v>134</v>
      </c>
      <c r="D95" s="29">
        <v>22222</v>
      </c>
      <c r="E95" s="111" t="s">
        <v>130</v>
      </c>
      <c r="F95" s="29">
        <v>0</v>
      </c>
      <c r="G95" s="29">
        <v>0</v>
      </c>
      <c r="H95" s="29">
        <v>5298</v>
      </c>
      <c r="I95" s="29">
        <v>0</v>
      </c>
      <c r="J95" s="90" t="s">
        <v>101</v>
      </c>
      <c r="K95" s="101">
        <v>39236</v>
      </c>
      <c r="L95" s="101">
        <v>900</v>
      </c>
      <c r="M95" s="113">
        <f t="shared" si="1"/>
        <v>2.2929999999999999E-2</v>
      </c>
      <c r="N95" s="96" t="s">
        <v>129</v>
      </c>
      <c r="O95" s="29" t="s">
        <v>55</v>
      </c>
      <c r="P95" s="89" t="s">
        <v>128</v>
      </c>
      <c r="Q95" s="189" t="s">
        <v>55</v>
      </c>
    </row>
    <row r="96" spans="1:17" s="6" customFormat="1" ht="14" x14ac:dyDescent="0.15">
      <c r="A96" s="28">
        <v>80</v>
      </c>
      <c r="B96" s="1"/>
      <c r="C96" s="29" t="s">
        <v>134</v>
      </c>
      <c r="D96" s="29">
        <v>22222</v>
      </c>
      <c r="E96" s="111" t="s">
        <v>130</v>
      </c>
      <c r="F96" s="29">
        <v>0</v>
      </c>
      <c r="G96" s="29">
        <v>0</v>
      </c>
      <c r="H96" s="29">
        <v>5298</v>
      </c>
      <c r="I96" s="29">
        <v>0</v>
      </c>
      <c r="J96" s="29" t="s">
        <v>103</v>
      </c>
      <c r="K96" s="101">
        <v>39236</v>
      </c>
      <c r="L96" s="101">
        <v>690</v>
      </c>
      <c r="M96" s="113">
        <f t="shared" si="1"/>
        <v>1.7579999999999998E-2</v>
      </c>
      <c r="N96" s="96" t="s">
        <v>129</v>
      </c>
      <c r="O96" s="29" t="s">
        <v>55</v>
      </c>
      <c r="P96" s="89" t="s">
        <v>128</v>
      </c>
      <c r="Q96" s="189" t="s">
        <v>55</v>
      </c>
    </row>
    <row r="97" spans="1:17" s="6" customFormat="1" ht="14" x14ac:dyDescent="0.15">
      <c r="A97" s="28">
        <v>81</v>
      </c>
      <c r="B97" s="1"/>
      <c r="C97" s="29" t="s">
        <v>134</v>
      </c>
      <c r="D97" s="29">
        <v>22222</v>
      </c>
      <c r="E97" s="111" t="s">
        <v>130</v>
      </c>
      <c r="F97" s="29">
        <v>0</v>
      </c>
      <c r="G97" s="29">
        <v>0</v>
      </c>
      <c r="H97" s="29">
        <v>5298</v>
      </c>
      <c r="I97" s="29">
        <v>0</v>
      </c>
      <c r="J97" s="29" t="s">
        <v>176</v>
      </c>
      <c r="K97" s="101">
        <v>39236</v>
      </c>
      <c r="L97" s="101">
        <v>290</v>
      </c>
      <c r="M97" s="113">
        <f t="shared" si="1"/>
        <v>7.3899999999999999E-3</v>
      </c>
      <c r="N97" s="96" t="s">
        <v>129</v>
      </c>
      <c r="O97" s="29" t="s">
        <v>55</v>
      </c>
      <c r="P97" s="89" t="s">
        <v>128</v>
      </c>
      <c r="Q97" s="189" t="s">
        <v>55</v>
      </c>
    </row>
    <row r="98" spans="1:17" s="6" customFormat="1" ht="14" x14ac:dyDescent="0.15">
      <c r="A98" s="28">
        <v>82</v>
      </c>
      <c r="B98" s="1"/>
      <c r="C98" s="29" t="s">
        <v>134</v>
      </c>
      <c r="D98" s="29">
        <v>22222</v>
      </c>
      <c r="E98" s="111" t="s">
        <v>130</v>
      </c>
      <c r="F98" s="29">
        <v>0</v>
      </c>
      <c r="G98" s="29">
        <v>0</v>
      </c>
      <c r="H98" s="29">
        <v>5298</v>
      </c>
      <c r="I98" s="29">
        <v>0</v>
      </c>
      <c r="J98" s="29" t="s">
        <v>177</v>
      </c>
      <c r="K98" s="101">
        <v>39236</v>
      </c>
      <c r="L98" s="101">
        <v>680</v>
      </c>
      <c r="M98" s="113">
        <f t="shared" si="1"/>
        <v>1.7330000000000002E-2</v>
      </c>
      <c r="N98" s="96" t="s">
        <v>129</v>
      </c>
      <c r="O98" s="29" t="s">
        <v>55</v>
      </c>
      <c r="P98" s="89" t="s">
        <v>128</v>
      </c>
      <c r="Q98" s="189" t="s">
        <v>55</v>
      </c>
    </row>
    <row r="99" spans="1:17" s="6" customFormat="1" ht="14" x14ac:dyDescent="0.15">
      <c r="A99" s="28">
        <v>83</v>
      </c>
      <c r="B99" s="1"/>
      <c r="C99" s="29" t="s">
        <v>134</v>
      </c>
      <c r="D99" s="29">
        <v>22222</v>
      </c>
      <c r="E99" s="111" t="s">
        <v>130</v>
      </c>
      <c r="F99" s="29">
        <v>0</v>
      </c>
      <c r="G99" s="29">
        <v>0</v>
      </c>
      <c r="H99" s="29">
        <v>5298</v>
      </c>
      <c r="I99" s="29">
        <v>0</v>
      </c>
      <c r="J99" s="107" t="s">
        <v>190</v>
      </c>
      <c r="K99" s="101">
        <v>39236</v>
      </c>
      <c r="L99" s="101">
        <f>SUM(L96:L98)</f>
        <v>1660</v>
      </c>
      <c r="M99" s="113">
        <f t="shared" si="1"/>
        <v>4.2299999999999997E-2</v>
      </c>
      <c r="N99" s="96" t="s">
        <v>129</v>
      </c>
      <c r="O99" s="29" t="s">
        <v>55</v>
      </c>
      <c r="P99" s="89" t="s">
        <v>128</v>
      </c>
      <c r="Q99" s="189" t="s">
        <v>55</v>
      </c>
    </row>
    <row r="100" spans="1:17" s="6" customFormat="1" ht="14" x14ac:dyDescent="0.15">
      <c r="A100" s="28">
        <v>84</v>
      </c>
      <c r="B100" s="1"/>
      <c r="C100" s="29" t="s">
        <v>134</v>
      </c>
      <c r="D100" s="29">
        <v>22222</v>
      </c>
      <c r="E100" s="111" t="s">
        <v>130</v>
      </c>
      <c r="F100" s="29">
        <v>0</v>
      </c>
      <c r="G100" s="29">
        <v>0</v>
      </c>
      <c r="H100" s="29">
        <v>5298</v>
      </c>
      <c r="I100" s="29">
        <v>0</v>
      </c>
      <c r="J100" s="29" t="s">
        <v>189</v>
      </c>
      <c r="K100" s="101">
        <v>39236</v>
      </c>
      <c r="L100" s="101">
        <f>SUM(L89:L92,L94)</f>
        <v>3628</v>
      </c>
      <c r="M100" s="113">
        <f t="shared" si="1"/>
        <v>9.2460000000000001E-2</v>
      </c>
      <c r="N100" s="96" t="s">
        <v>129</v>
      </c>
      <c r="O100" s="29" t="s">
        <v>55</v>
      </c>
      <c r="P100" s="89" t="s">
        <v>128</v>
      </c>
      <c r="Q100" s="189" t="s">
        <v>55</v>
      </c>
    </row>
    <row r="101" spans="1:17" s="6" customFormat="1" ht="14" x14ac:dyDescent="0.15">
      <c r="A101" s="28">
        <v>85</v>
      </c>
      <c r="B101" s="1"/>
      <c r="C101" s="29" t="s">
        <v>134</v>
      </c>
      <c r="D101" s="29">
        <v>22222</v>
      </c>
      <c r="E101" s="111" t="s">
        <v>130</v>
      </c>
      <c r="F101" s="29">
        <v>0</v>
      </c>
      <c r="G101" s="29">
        <v>0</v>
      </c>
      <c r="H101" s="29">
        <v>5298</v>
      </c>
      <c r="I101" s="29">
        <v>0</v>
      </c>
      <c r="J101" s="29" t="s">
        <v>954</v>
      </c>
      <c r="K101" s="101">
        <v>39236</v>
      </c>
      <c r="L101" s="101">
        <f>SUM(L89,L90,L91,L92,L94,L96)</f>
        <v>4318</v>
      </c>
      <c r="M101" s="113">
        <f t="shared" si="1"/>
        <v>0.11005</v>
      </c>
      <c r="N101" s="96" t="s">
        <v>129</v>
      </c>
      <c r="O101" s="29" t="s">
        <v>55</v>
      </c>
      <c r="P101" s="89" t="s">
        <v>128</v>
      </c>
      <c r="Q101" s="189" t="s">
        <v>55</v>
      </c>
    </row>
    <row r="102" spans="1:17" s="6" customFormat="1" ht="14" x14ac:dyDescent="0.15">
      <c r="A102" s="28">
        <v>86</v>
      </c>
      <c r="B102" s="1"/>
      <c r="C102" s="138" t="s">
        <v>134</v>
      </c>
      <c r="D102" s="138">
        <v>22222</v>
      </c>
      <c r="E102" s="207" t="s">
        <v>130</v>
      </c>
      <c r="F102" s="138">
        <v>0</v>
      </c>
      <c r="G102" s="138">
        <v>0</v>
      </c>
      <c r="H102" s="138">
        <v>5298</v>
      </c>
      <c r="I102" s="138">
        <v>0</v>
      </c>
      <c r="J102" s="138" t="s">
        <v>909</v>
      </c>
      <c r="K102" s="148">
        <v>4021</v>
      </c>
      <c r="L102" s="148">
        <v>1021</v>
      </c>
      <c r="M102" s="136">
        <f t="shared" si="1"/>
        <v>0.25391000000000002</v>
      </c>
      <c r="N102" s="171" t="s">
        <v>129</v>
      </c>
      <c r="O102" s="138" t="s">
        <v>55</v>
      </c>
      <c r="P102" s="150" t="s">
        <v>128</v>
      </c>
      <c r="Q102" s="189" t="s">
        <v>55</v>
      </c>
    </row>
    <row r="103" spans="1:17" s="6" customFormat="1" ht="14" x14ac:dyDescent="0.15">
      <c r="A103" s="28">
        <v>87</v>
      </c>
      <c r="B103" s="1"/>
      <c r="C103" s="138" t="s">
        <v>134</v>
      </c>
      <c r="D103" s="138">
        <v>22222</v>
      </c>
      <c r="E103" s="207" t="s">
        <v>130</v>
      </c>
      <c r="F103" s="138">
        <v>0</v>
      </c>
      <c r="G103" s="138">
        <v>0</v>
      </c>
      <c r="H103" s="138">
        <v>5298</v>
      </c>
      <c r="I103" s="138">
        <v>0</v>
      </c>
      <c r="J103" s="165" t="s">
        <v>439</v>
      </c>
      <c r="K103" s="148">
        <v>873</v>
      </c>
      <c r="L103" s="148">
        <v>142</v>
      </c>
      <c r="M103" s="136">
        <f t="shared" si="1"/>
        <v>0.16264999999999999</v>
      </c>
      <c r="N103" s="171" t="s">
        <v>129</v>
      </c>
      <c r="O103" s="138" t="s">
        <v>55</v>
      </c>
      <c r="P103" s="150" t="s">
        <v>128</v>
      </c>
      <c r="Q103" s="189" t="s">
        <v>55</v>
      </c>
    </row>
    <row r="104" spans="1:17" s="6" customFormat="1" ht="14" x14ac:dyDescent="0.15">
      <c r="A104" s="28">
        <v>88</v>
      </c>
      <c r="B104" s="1"/>
      <c r="C104" s="138" t="s">
        <v>134</v>
      </c>
      <c r="D104" s="138">
        <v>22222</v>
      </c>
      <c r="E104" s="207" t="s">
        <v>130</v>
      </c>
      <c r="F104" s="138">
        <v>0</v>
      </c>
      <c r="G104" s="138">
        <v>0</v>
      </c>
      <c r="H104" s="138">
        <v>5298</v>
      </c>
      <c r="I104" s="138">
        <v>0</v>
      </c>
      <c r="J104" s="165" t="s">
        <v>440</v>
      </c>
      <c r="K104" s="148">
        <v>0</v>
      </c>
      <c r="L104" s="148">
        <v>0</v>
      </c>
      <c r="M104" s="148">
        <v>0</v>
      </c>
      <c r="N104" s="171" t="s">
        <v>129</v>
      </c>
      <c r="O104" s="138" t="s">
        <v>55</v>
      </c>
      <c r="P104" s="150" t="s">
        <v>128</v>
      </c>
      <c r="Q104" s="189" t="s">
        <v>55</v>
      </c>
    </row>
    <row r="105" spans="1:17" s="6" customFormat="1" ht="14" x14ac:dyDescent="0.15">
      <c r="A105" s="28">
        <v>89</v>
      </c>
      <c r="B105" s="1"/>
      <c r="C105" s="138" t="s">
        <v>134</v>
      </c>
      <c r="D105" s="138">
        <v>22222</v>
      </c>
      <c r="E105" s="207" t="s">
        <v>130</v>
      </c>
      <c r="F105" s="138">
        <v>0</v>
      </c>
      <c r="G105" s="138">
        <v>0</v>
      </c>
      <c r="H105" s="138">
        <v>5298</v>
      </c>
      <c r="I105" s="138">
        <v>0</v>
      </c>
      <c r="J105" s="165" t="s">
        <v>441</v>
      </c>
      <c r="K105" s="148">
        <f>SUM(K103:K104)</f>
        <v>873</v>
      </c>
      <c r="L105" s="148">
        <f>SUM(L103:L104)</f>
        <v>142</v>
      </c>
      <c r="M105" s="136">
        <f>TRUNC(L105/K105,5)</f>
        <v>0.16264999999999999</v>
      </c>
      <c r="N105" s="171" t="s">
        <v>129</v>
      </c>
      <c r="O105" s="138" t="s">
        <v>55</v>
      </c>
      <c r="P105" s="150" t="s">
        <v>128</v>
      </c>
      <c r="Q105" s="189" t="s">
        <v>55</v>
      </c>
    </row>
    <row r="106" spans="1:17" s="6" customFormat="1" ht="14" x14ac:dyDescent="0.15">
      <c r="A106" s="28">
        <v>90</v>
      </c>
      <c r="B106" s="1"/>
      <c r="C106" s="138" t="s">
        <v>134</v>
      </c>
      <c r="D106" s="138">
        <v>22222</v>
      </c>
      <c r="E106" s="207" t="s">
        <v>130</v>
      </c>
      <c r="F106" s="138">
        <v>0</v>
      </c>
      <c r="G106" s="138">
        <v>0</v>
      </c>
      <c r="H106" s="138">
        <v>5298</v>
      </c>
      <c r="I106" s="138">
        <v>0</v>
      </c>
      <c r="J106" s="165" t="s">
        <v>443</v>
      </c>
      <c r="K106" s="148">
        <v>564</v>
      </c>
      <c r="L106" s="148">
        <v>73</v>
      </c>
      <c r="M106" s="136">
        <f>TRUNC(L106/K106,5)</f>
        <v>0.12942999999999999</v>
      </c>
      <c r="N106" s="171" t="s">
        <v>129</v>
      </c>
      <c r="O106" s="138" t="s">
        <v>55</v>
      </c>
      <c r="P106" s="150" t="s">
        <v>128</v>
      </c>
      <c r="Q106" s="189" t="s">
        <v>55</v>
      </c>
    </row>
    <row r="107" spans="1:17" s="6" customFormat="1" ht="14" x14ac:dyDescent="0.15">
      <c r="A107" s="28">
        <v>91</v>
      </c>
      <c r="B107" s="1"/>
      <c r="C107" s="138" t="s">
        <v>134</v>
      </c>
      <c r="D107" s="138">
        <v>22222</v>
      </c>
      <c r="E107" s="207" t="s">
        <v>130</v>
      </c>
      <c r="F107" s="138">
        <v>0</v>
      </c>
      <c r="G107" s="138">
        <v>0</v>
      </c>
      <c r="H107" s="138">
        <v>5298</v>
      </c>
      <c r="I107" s="138">
        <v>0</v>
      </c>
      <c r="J107" s="165" t="s">
        <v>444</v>
      </c>
      <c r="K107" s="148">
        <v>0</v>
      </c>
      <c r="L107" s="148">
        <v>0</v>
      </c>
      <c r="M107" s="148">
        <v>0</v>
      </c>
      <c r="N107" s="171" t="s">
        <v>129</v>
      </c>
      <c r="O107" s="138" t="s">
        <v>55</v>
      </c>
      <c r="P107" s="150" t="s">
        <v>128</v>
      </c>
      <c r="Q107" s="189" t="s">
        <v>55</v>
      </c>
    </row>
    <row r="108" spans="1:17" s="6" customFormat="1" ht="14" x14ac:dyDescent="0.15">
      <c r="A108" s="28">
        <v>92</v>
      </c>
      <c r="B108" s="1"/>
      <c r="C108" s="138" t="s">
        <v>134</v>
      </c>
      <c r="D108" s="138">
        <v>22222</v>
      </c>
      <c r="E108" s="207" t="s">
        <v>130</v>
      </c>
      <c r="F108" s="138">
        <v>0</v>
      </c>
      <c r="G108" s="138">
        <v>0</v>
      </c>
      <c r="H108" s="138">
        <v>5298</v>
      </c>
      <c r="I108" s="138">
        <v>0</v>
      </c>
      <c r="J108" s="165" t="s">
        <v>445</v>
      </c>
      <c r="K108" s="148">
        <f>SUM(K106:K107)</f>
        <v>564</v>
      </c>
      <c r="L108" s="148">
        <f>SUM(L106:L107)</f>
        <v>73</v>
      </c>
      <c r="M108" s="136">
        <f>TRUNC(L108/K108,5)</f>
        <v>0.12942999999999999</v>
      </c>
      <c r="N108" s="171" t="s">
        <v>129</v>
      </c>
      <c r="O108" s="138" t="s">
        <v>55</v>
      </c>
      <c r="P108" s="150" t="s">
        <v>128</v>
      </c>
      <c r="Q108" s="189" t="s">
        <v>55</v>
      </c>
    </row>
    <row r="109" spans="1:17" s="6" customFormat="1" ht="14" x14ac:dyDescent="0.15">
      <c r="A109" s="28">
        <v>93</v>
      </c>
      <c r="B109" s="1"/>
      <c r="C109" s="138" t="s">
        <v>134</v>
      </c>
      <c r="D109" s="138">
        <v>22222</v>
      </c>
      <c r="E109" s="207" t="s">
        <v>130</v>
      </c>
      <c r="F109" s="138">
        <v>0</v>
      </c>
      <c r="G109" s="138">
        <v>0</v>
      </c>
      <c r="H109" s="138">
        <v>5298</v>
      </c>
      <c r="I109" s="138">
        <v>0</v>
      </c>
      <c r="J109" s="165" t="s">
        <v>447</v>
      </c>
      <c r="K109" s="148">
        <v>256</v>
      </c>
      <c r="L109" s="148">
        <v>187</v>
      </c>
      <c r="M109" s="136">
        <f>TRUNC(L109/K109,5)</f>
        <v>0.73046</v>
      </c>
      <c r="N109" s="171" t="s">
        <v>129</v>
      </c>
      <c r="O109" s="138" t="s">
        <v>55</v>
      </c>
      <c r="P109" s="150" t="s">
        <v>128</v>
      </c>
      <c r="Q109" s="189" t="s">
        <v>55</v>
      </c>
    </row>
    <row r="110" spans="1:17" s="6" customFormat="1" ht="14" x14ac:dyDescent="0.15">
      <c r="A110" s="28">
        <v>94</v>
      </c>
      <c r="B110" s="1"/>
      <c r="C110" s="138" t="s">
        <v>134</v>
      </c>
      <c r="D110" s="138">
        <v>22222</v>
      </c>
      <c r="E110" s="207" t="s">
        <v>130</v>
      </c>
      <c r="F110" s="138">
        <v>0</v>
      </c>
      <c r="G110" s="138">
        <v>0</v>
      </c>
      <c r="H110" s="138">
        <v>5298</v>
      </c>
      <c r="I110" s="138">
        <v>0</v>
      </c>
      <c r="J110" s="165" t="s">
        <v>448</v>
      </c>
      <c r="K110" s="148">
        <v>0</v>
      </c>
      <c r="L110" s="148">
        <v>0</v>
      </c>
      <c r="M110" s="148">
        <v>0</v>
      </c>
      <c r="N110" s="171" t="s">
        <v>129</v>
      </c>
      <c r="O110" s="138" t="s">
        <v>55</v>
      </c>
      <c r="P110" s="150" t="s">
        <v>128</v>
      </c>
      <c r="Q110" s="189" t="s">
        <v>55</v>
      </c>
    </row>
    <row r="111" spans="1:17" s="6" customFormat="1" ht="14" x14ac:dyDescent="0.15">
      <c r="A111" s="28">
        <v>95</v>
      </c>
      <c r="B111" s="1"/>
      <c r="C111" s="138" t="s">
        <v>134</v>
      </c>
      <c r="D111" s="138">
        <v>22222</v>
      </c>
      <c r="E111" s="207" t="s">
        <v>130</v>
      </c>
      <c r="F111" s="138">
        <v>0</v>
      </c>
      <c r="G111" s="138">
        <v>0</v>
      </c>
      <c r="H111" s="138">
        <v>5298</v>
      </c>
      <c r="I111" s="138">
        <v>0</v>
      </c>
      <c r="J111" s="165" t="s">
        <v>449</v>
      </c>
      <c r="K111" s="148">
        <f>SUM(K109:K110)</f>
        <v>256</v>
      </c>
      <c r="L111" s="148">
        <f>SUM(L109:L110)</f>
        <v>187</v>
      </c>
      <c r="M111" s="136">
        <f>TRUNC(L111/K111,5)</f>
        <v>0.73046</v>
      </c>
      <c r="N111" s="171" t="s">
        <v>129</v>
      </c>
      <c r="O111" s="138" t="s">
        <v>55</v>
      </c>
      <c r="P111" s="150" t="s">
        <v>128</v>
      </c>
      <c r="Q111" s="189" t="s">
        <v>55</v>
      </c>
    </row>
    <row r="112" spans="1:17" s="6" customFormat="1" ht="14" x14ac:dyDescent="0.15">
      <c r="A112" s="28">
        <v>96</v>
      </c>
      <c r="B112" s="1"/>
      <c r="C112" s="138" t="s">
        <v>134</v>
      </c>
      <c r="D112" s="138">
        <v>22222</v>
      </c>
      <c r="E112" s="207" t="s">
        <v>130</v>
      </c>
      <c r="F112" s="138">
        <v>0</v>
      </c>
      <c r="G112" s="138">
        <v>0</v>
      </c>
      <c r="H112" s="138">
        <v>5298</v>
      </c>
      <c r="I112" s="138">
        <v>0</v>
      </c>
      <c r="J112" s="165" t="s">
        <v>451</v>
      </c>
      <c r="K112" s="148">
        <v>375</v>
      </c>
      <c r="L112" s="148">
        <v>72</v>
      </c>
      <c r="M112" s="136">
        <f>TRUNC(L112/K112,5)</f>
        <v>0.192</v>
      </c>
      <c r="N112" s="171" t="s">
        <v>129</v>
      </c>
      <c r="O112" s="138" t="s">
        <v>55</v>
      </c>
      <c r="P112" s="150" t="s">
        <v>128</v>
      </c>
      <c r="Q112" s="189" t="s">
        <v>55</v>
      </c>
    </row>
    <row r="113" spans="1:17" s="6" customFormat="1" ht="14" x14ac:dyDescent="0.15">
      <c r="A113" s="28">
        <v>97</v>
      </c>
      <c r="B113" s="1"/>
      <c r="C113" s="138" t="s">
        <v>134</v>
      </c>
      <c r="D113" s="138">
        <v>22222</v>
      </c>
      <c r="E113" s="207" t="s">
        <v>130</v>
      </c>
      <c r="F113" s="138">
        <v>0</v>
      </c>
      <c r="G113" s="138">
        <v>0</v>
      </c>
      <c r="H113" s="138">
        <v>5298</v>
      </c>
      <c r="I113" s="138">
        <v>0</v>
      </c>
      <c r="J113" s="165" t="s">
        <v>452</v>
      </c>
      <c r="K113" s="148">
        <v>0</v>
      </c>
      <c r="L113" s="148">
        <v>0</v>
      </c>
      <c r="M113" s="148">
        <v>0</v>
      </c>
      <c r="N113" s="171" t="s">
        <v>129</v>
      </c>
      <c r="O113" s="138" t="s">
        <v>55</v>
      </c>
      <c r="P113" s="150" t="s">
        <v>128</v>
      </c>
      <c r="Q113" s="189" t="s">
        <v>55</v>
      </c>
    </row>
    <row r="114" spans="1:17" s="6" customFormat="1" ht="14" x14ac:dyDescent="0.15">
      <c r="A114" s="28">
        <v>98</v>
      </c>
      <c r="B114" s="1"/>
      <c r="C114" s="138" t="s">
        <v>134</v>
      </c>
      <c r="D114" s="138">
        <v>22222</v>
      </c>
      <c r="E114" s="207" t="s">
        <v>130</v>
      </c>
      <c r="F114" s="138">
        <v>0</v>
      </c>
      <c r="G114" s="138">
        <v>0</v>
      </c>
      <c r="H114" s="138">
        <v>5298</v>
      </c>
      <c r="I114" s="138">
        <v>0</v>
      </c>
      <c r="J114" s="165" t="s">
        <v>453</v>
      </c>
      <c r="K114" s="148">
        <f>SUM(K112:K113)</f>
        <v>375</v>
      </c>
      <c r="L114" s="148">
        <f>SUM(L112:L113)</f>
        <v>72</v>
      </c>
      <c r="M114" s="136">
        <f>TRUNC(L114/K114,5)</f>
        <v>0.192</v>
      </c>
      <c r="N114" s="171" t="s">
        <v>129</v>
      </c>
      <c r="O114" s="138" t="s">
        <v>55</v>
      </c>
      <c r="P114" s="150" t="s">
        <v>128</v>
      </c>
      <c r="Q114" s="189" t="s">
        <v>55</v>
      </c>
    </row>
    <row r="115" spans="1:17" s="6" customFormat="1" ht="14" x14ac:dyDescent="0.15">
      <c r="A115" s="28">
        <v>99</v>
      </c>
      <c r="B115" s="1"/>
      <c r="C115" s="138" t="s">
        <v>134</v>
      </c>
      <c r="D115" s="138">
        <v>22222</v>
      </c>
      <c r="E115" s="207" t="s">
        <v>130</v>
      </c>
      <c r="F115" s="138">
        <v>0</v>
      </c>
      <c r="G115" s="138">
        <v>0</v>
      </c>
      <c r="H115" s="138">
        <v>5298</v>
      </c>
      <c r="I115" s="138">
        <v>0</v>
      </c>
      <c r="J115" s="165" t="s">
        <v>455</v>
      </c>
      <c r="K115" s="148">
        <v>216</v>
      </c>
      <c r="L115" s="148">
        <v>52</v>
      </c>
      <c r="M115" s="136">
        <f>TRUNC(L115/K115,5)</f>
        <v>0.24074000000000001</v>
      </c>
      <c r="N115" s="171" t="s">
        <v>129</v>
      </c>
      <c r="O115" s="138" t="s">
        <v>55</v>
      </c>
      <c r="P115" s="150" t="s">
        <v>128</v>
      </c>
      <c r="Q115" s="189" t="s">
        <v>55</v>
      </c>
    </row>
    <row r="116" spans="1:17" s="6" customFormat="1" ht="14" x14ac:dyDescent="0.15">
      <c r="A116" s="28">
        <v>100</v>
      </c>
      <c r="B116" s="1"/>
      <c r="C116" s="138" t="s">
        <v>134</v>
      </c>
      <c r="D116" s="138">
        <v>22222</v>
      </c>
      <c r="E116" s="207" t="s">
        <v>130</v>
      </c>
      <c r="F116" s="138">
        <v>0</v>
      </c>
      <c r="G116" s="138">
        <v>0</v>
      </c>
      <c r="H116" s="138">
        <v>5298</v>
      </c>
      <c r="I116" s="138">
        <v>0</v>
      </c>
      <c r="J116" s="165" t="s">
        <v>456</v>
      </c>
      <c r="K116" s="148">
        <v>0</v>
      </c>
      <c r="L116" s="148">
        <v>0</v>
      </c>
      <c r="M116" s="148">
        <v>0</v>
      </c>
      <c r="N116" s="171" t="s">
        <v>129</v>
      </c>
      <c r="O116" s="138" t="s">
        <v>55</v>
      </c>
      <c r="P116" s="150" t="s">
        <v>128</v>
      </c>
      <c r="Q116" s="189" t="s">
        <v>55</v>
      </c>
    </row>
    <row r="117" spans="1:17" s="6" customFormat="1" ht="14" x14ac:dyDescent="0.15">
      <c r="A117" s="28">
        <v>101</v>
      </c>
      <c r="B117" s="1"/>
      <c r="C117" s="138" t="s">
        <v>134</v>
      </c>
      <c r="D117" s="138">
        <v>22222</v>
      </c>
      <c r="E117" s="207" t="s">
        <v>130</v>
      </c>
      <c r="F117" s="138">
        <v>0</v>
      </c>
      <c r="G117" s="138">
        <v>0</v>
      </c>
      <c r="H117" s="138">
        <v>5298</v>
      </c>
      <c r="I117" s="138">
        <v>0</v>
      </c>
      <c r="J117" s="165" t="s">
        <v>457</v>
      </c>
      <c r="K117" s="148">
        <f>SUM(K115:K116)</f>
        <v>216</v>
      </c>
      <c r="L117" s="148">
        <f>SUM(L115:L116)</f>
        <v>52</v>
      </c>
      <c r="M117" s="136">
        <f>TRUNC(L117/K117,5)</f>
        <v>0.24074000000000001</v>
      </c>
      <c r="N117" s="171" t="s">
        <v>129</v>
      </c>
      <c r="O117" s="138" t="s">
        <v>55</v>
      </c>
      <c r="P117" s="150" t="s">
        <v>128</v>
      </c>
      <c r="Q117" s="189" t="s">
        <v>55</v>
      </c>
    </row>
    <row r="118" spans="1:17" s="6" customFormat="1" ht="14" x14ac:dyDescent="0.15">
      <c r="A118" s="28">
        <v>102</v>
      </c>
      <c r="B118" s="1"/>
      <c r="C118" s="138" t="s">
        <v>134</v>
      </c>
      <c r="D118" s="138">
        <v>22222</v>
      </c>
      <c r="E118" s="207" t="s">
        <v>130</v>
      </c>
      <c r="F118" s="138">
        <v>0</v>
      </c>
      <c r="G118" s="138">
        <v>0</v>
      </c>
      <c r="H118" s="138">
        <v>5298</v>
      </c>
      <c r="I118" s="138">
        <v>0</v>
      </c>
      <c r="J118" s="165" t="s">
        <v>459</v>
      </c>
      <c r="K118" s="148">
        <v>185</v>
      </c>
      <c r="L118" s="148">
        <v>63</v>
      </c>
      <c r="M118" s="136">
        <f>TRUNC(L118/K118,5)</f>
        <v>0.34054000000000001</v>
      </c>
      <c r="N118" s="171" t="s">
        <v>129</v>
      </c>
      <c r="O118" s="138" t="s">
        <v>55</v>
      </c>
      <c r="P118" s="150" t="s">
        <v>128</v>
      </c>
      <c r="Q118" s="189" t="s">
        <v>55</v>
      </c>
    </row>
    <row r="119" spans="1:17" s="6" customFormat="1" ht="14" x14ac:dyDescent="0.15">
      <c r="A119" s="28">
        <v>103</v>
      </c>
      <c r="B119" s="1"/>
      <c r="C119" s="138" t="s">
        <v>134</v>
      </c>
      <c r="D119" s="138">
        <v>22222</v>
      </c>
      <c r="E119" s="207" t="s">
        <v>130</v>
      </c>
      <c r="F119" s="138">
        <v>0</v>
      </c>
      <c r="G119" s="138">
        <v>0</v>
      </c>
      <c r="H119" s="138">
        <v>5298</v>
      </c>
      <c r="I119" s="138">
        <v>0</v>
      </c>
      <c r="J119" s="165" t="s">
        <v>460</v>
      </c>
      <c r="K119" s="148">
        <v>0</v>
      </c>
      <c r="L119" s="148">
        <v>0</v>
      </c>
      <c r="M119" s="148">
        <v>0</v>
      </c>
      <c r="N119" s="171" t="s">
        <v>129</v>
      </c>
      <c r="O119" s="138" t="s">
        <v>55</v>
      </c>
      <c r="P119" s="150" t="s">
        <v>128</v>
      </c>
      <c r="Q119" s="189" t="s">
        <v>55</v>
      </c>
    </row>
    <row r="120" spans="1:17" s="6" customFormat="1" ht="14" x14ac:dyDescent="0.15">
      <c r="A120" s="28">
        <v>104</v>
      </c>
      <c r="B120" s="1"/>
      <c r="C120" s="138" t="s">
        <v>134</v>
      </c>
      <c r="D120" s="138">
        <v>22222</v>
      </c>
      <c r="E120" s="207" t="s">
        <v>130</v>
      </c>
      <c r="F120" s="138">
        <v>0</v>
      </c>
      <c r="G120" s="138">
        <v>0</v>
      </c>
      <c r="H120" s="138">
        <v>5298</v>
      </c>
      <c r="I120" s="138">
        <v>0</v>
      </c>
      <c r="J120" s="165" t="s">
        <v>461</v>
      </c>
      <c r="K120" s="148">
        <f>SUM(K118:K119)</f>
        <v>185</v>
      </c>
      <c r="L120" s="148">
        <f>SUM(L118:L119)</f>
        <v>63</v>
      </c>
      <c r="M120" s="136">
        <f>TRUNC(L120/K120,5)</f>
        <v>0.34054000000000001</v>
      </c>
      <c r="N120" s="171" t="s">
        <v>129</v>
      </c>
      <c r="O120" s="138" t="s">
        <v>55</v>
      </c>
      <c r="P120" s="150" t="s">
        <v>128</v>
      </c>
      <c r="Q120" s="189" t="s">
        <v>55</v>
      </c>
    </row>
    <row r="121" spans="1:17" s="6" customFormat="1" ht="14" x14ac:dyDescent="0.15">
      <c r="A121" s="28">
        <v>105</v>
      </c>
      <c r="B121" s="1"/>
      <c r="C121" s="138" t="s">
        <v>134</v>
      </c>
      <c r="D121" s="138">
        <v>22222</v>
      </c>
      <c r="E121" s="207" t="s">
        <v>130</v>
      </c>
      <c r="F121" s="138">
        <v>0</v>
      </c>
      <c r="G121" s="138">
        <v>0</v>
      </c>
      <c r="H121" s="138">
        <v>5298</v>
      </c>
      <c r="I121" s="138">
        <v>0</v>
      </c>
      <c r="J121" s="165" t="s">
        <v>463</v>
      </c>
      <c r="K121" s="148">
        <v>164</v>
      </c>
      <c r="L121" s="148">
        <v>42</v>
      </c>
      <c r="M121" s="136">
        <f>TRUNC(L121/K121,5)</f>
        <v>0.25608999999999998</v>
      </c>
      <c r="N121" s="171" t="s">
        <v>129</v>
      </c>
      <c r="O121" s="138" t="s">
        <v>55</v>
      </c>
      <c r="P121" s="150" t="s">
        <v>128</v>
      </c>
      <c r="Q121" s="189" t="s">
        <v>55</v>
      </c>
    </row>
    <row r="122" spans="1:17" s="6" customFormat="1" ht="14" x14ac:dyDescent="0.15">
      <c r="A122" s="28">
        <v>106</v>
      </c>
      <c r="B122" s="1"/>
      <c r="C122" s="138" t="s">
        <v>134</v>
      </c>
      <c r="D122" s="138">
        <v>22222</v>
      </c>
      <c r="E122" s="207" t="s">
        <v>130</v>
      </c>
      <c r="F122" s="138">
        <v>0</v>
      </c>
      <c r="G122" s="138">
        <v>0</v>
      </c>
      <c r="H122" s="138">
        <v>5298</v>
      </c>
      <c r="I122" s="138">
        <v>0</v>
      </c>
      <c r="J122" s="165" t="s">
        <v>464</v>
      </c>
      <c r="K122" s="148">
        <v>0</v>
      </c>
      <c r="L122" s="148">
        <v>0</v>
      </c>
      <c r="M122" s="148">
        <v>0</v>
      </c>
      <c r="N122" s="171" t="s">
        <v>129</v>
      </c>
      <c r="O122" s="138" t="s">
        <v>55</v>
      </c>
      <c r="P122" s="150" t="s">
        <v>128</v>
      </c>
      <c r="Q122" s="189" t="s">
        <v>55</v>
      </c>
    </row>
    <row r="123" spans="1:17" s="6" customFormat="1" ht="14" x14ac:dyDescent="0.15">
      <c r="A123" s="28">
        <v>107</v>
      </c>
      <c r="B123" s="1"/>
      <c r="C123" s="138" t="s">
        <v>134</v>
      </c>
      <c r="D123" s="138">
        <v>22222</v>
      </c>
      <c r="E123" s="207" t="s">
        <v>130</v>
      </c>
      <c r="F123" s="138">
        <v>0</v>
      </c>
      <c r="G123" s="138">
        <v>0</v>
      </c>
      <c r="H123" s="138">
        <v>5298</v>
      </c>
      <c r="I123" s="138">
        <v>0</v>
      </c>
      <c r="J123" s="165" t="s">
        <v>465</v>
      </c>
      <c r="K123" s="148">
        <f>SUM(K121:K122)</f>
        <v>164</v>
      </c>
      <c r="L123" s="148">
        <f>SUM(L121:L122)</f>
        <v>42</v>
      </c>
      <c r="M123" s="136">
        <f>TRUNC(L123/K123,5)</f>
        <v>0.25608999999999998</v>
      </c>
      <c r="N123" s="171" t="s">
        <v>129</v>
      </c>
      <c r="O123" s="138" t="s">
        <v>55</v>
      </c>
      <c r="P123" s="150" t="s">
        <v>128</v>
      </c>
      <c r="Q123" s="189" t="s">
        <v>55</v>
      </c>
    </row>
    <row r="124" spans="1:17" s="6" customFormat="1" ht="14" x14ac:dyDescent="0.15">
      <c r="A124" s="28">
        <v>108</v>
      </c>
      <c r="B124" s="1"/>
      <c r="C124" s="138" t="s">
        <v>134</v>
      </c>
      <c r="D124" s="138">
        <v>22222</v>
      </c>
      <c r="E124" s="207" t="s">
        <v>130</v>
      </c>
      <c r="F124" s="138">
        <v>0</v>
      </c>
      <c r="G124" s="138">
        <v>0</v>
      </c>
      <c r="H124" s="138">
        <v>5298</v>
      </c>
      <c r="I124" s="138">
        <v>0</v>
      </c>
      <c r="J124" s="165" t="s">
        <v>467</v>
      </c>
      <c r="K124" s="148">
        <v>458</v>
      </c>
      <c r="L124" s="148">
        <v>117</v>
      </c>
      <c r="M124" s="136">
        <f>TRUNC(L124/K124,5)</f>
        <v>0.25545000000000001</v>
      </c>
      <c r="N124" s="171" t="s">
        <v>129</v>
      </c>
      <c r="O124" s="138" t="s">
        <v>55</v>
      </c>
      <c r="P124" s="150" t="s">
        <v>128</v>
      </c>
      <c r="Q124" s="189" t="s">
        <v>55</v>
      </c>
    </row>
    <row r="125" spans="1:17" s="6" customFormat="1" ht="14" x14ac:dyDescent="0.15">
      <c r="A125" s="28">
        <v>109</v>
      </c>
      <c r="B125" s="1"/>
      <c r="C125" s="138" t="s">
        <v>134</v>
      </c>
      <c r="D125" s="138">
        <v>22222</v>
      </c>
      <c r="E125" s="207" t="s">
        <v>130</v>
      </c>
      <c r="F125" s="138">
        <v>0</v>
      </c>
      <c r="G125" s="138">
        <v>0</v>
      </c>
      <c r="H125" s="138">
        <v>5298</v>
      </c>
      <c r="I125" s="138">
        <v>0</v>
      </c>
      <c r="J125" s="165" t="s">
        <v>468</v>
      </c>
      <c r="K125" s="148">
        <v>930</v>
      </c>
      <c r="L125" s="148">
        <v>273</v>
      </c>
      <c r="M125" s="136">
        <f>TRUNC(L125/K125,5)</f>
        <v>0.29354000000000002</v>
      </c>
      <c r="N125" s="171" t="s">
        <v>129</v>
      </c>
      <c r="O125" s="138" t="s">
        <v>55</v>
      </c>
      <c r="P125" s="150" t="s">
        <v>128</v>
      </c>
      <c r="Q125" s="189" t="s">
        <v>55</v>
      </c>
    </row>
    <row r="126" spans="1:17" s="6" customFormat="1" ht="14" x14ac:dyDescent="0.15">
      <c r="A126" s="28">
        <v>110</v>
      </c>
      <c r="B126" s="1"/>
      <c r="C126" s="138" t="s">
        <v>134</v>
      </c>
      <c r="D126" s="138">
        <v>22222</v>
      </c>
      <c r="E126" s="207" t="s">
        <v>130</v>
      </c>
      <c r="F126" s="138">
        <v>0</v>
      </c>
      <c r="G126" s="138">
        <v>0</v>
      </c>
      <c r="H126" s="138">
        <v>5298</v>
      </c>
      <c r="I126" s="138">
        <v>0</v>
      </c>
      <c r="J126" s="166" t="s">
        <v>469</v>
      </c>
      <c r="K126" s="148">
        <f>SUM(K105,K108,K111,K114,K117,K120,K123,K124,K125)</f>
        <v>4021</v>
      </c>
      <c r="L126" s="148">
        <f>SUM(L105,L108,L111,L114,L117,L120,L123,L124,L125)</f>
        <v>1021</v>
      </c>
      <c r="M126" s="136">
        <f>TRUNC(L126/K126,5)</f>
        <v>0.25391000000000002</v>
      </c>
      <c r="N126" s="171" t="s">
        <v>129</v>
      </c>
      <c r="O126" s="138" t="s">
        <v>55</v>
      </c>
      <c r="P126" s="150" t="s">
        <v>128</v>
      </c>
      <c r="Q126" s="189" t="s">
        <v>55</v>
      </c>
    </row>
    <row r="127" spans="1:17" s="6" customFormat="1" ht="14" x14ac:dyDescent="0.15">
      <c r="A127" s="28">
        <v>111</v>
      </c>
      <c r="B127" s="1"/>
      <c r="C127" s="138" t="s">
        <v>134</v>
      </c>
      <c r="D127" s="138">
        <v>22222</v>
      </c>
      <c r="E127" s="207" t="s">
        <v>130</v>
      </c>
      <c r="F127" s="138">
        <v>0</v>
      </c>
      <c r="G127" s="138">
        <v>0</v>
      </c>
      <c r="H127" s="138">
        <v>5298</v>
      </c>
      <c r="I127" s="138">
        <v>0</v>
      </c>
      <c r="J127" s="167" t="s">
        <v>471</v>
      </c>
      <c r="K127" s="148">
        <v>820</v>
      </c>
      <c r="L127" s="148">
        <v>215</v>
      </c>
      <c r="M127" s="136">
        <f>TRUNC(L127/K127,5)</f>
        <v>0.26218999999999998</v>
      </c>
      <c r="N127" s="171" t="s">
        <v>129</v>
      </c>
      <c r="O127" s="138" t="s">
        <v>55</v>
      </c>
      <c r="P127" s="150" t="s">
        <v>128</v>
      </c>
      <c r="Q127" s="189" t="s">
        <v>55</v>
      </c>
    </row>
    <row r="128" spans="1:17" s="6" customFormat="1" ht="14" x14ac:dyDescent="0.15">
      <c r="A128" s="28">
        <v>112</v>
      </c>
      <c r="B128" s="1"/>
      <c r="C128" s="138" t="s">
        <v>134</v>
      </c>
      <c r="D128" s="138">
        <v>22222</v>
      </c>
      <c r="E128" s="207" t="s">
        <v>130</v>
      </c>
      <c r="F128" s="138">
        <v>0</v>
      </c>
      <c r="G128" s="138">
        <v>0</v>
      </c>
      <c r="H128" s="138">
        <v>5298</v>
      </c>
      <c r="I128" s="138">
        <v>0</v>
      </c>
      <c r="J128" s="168" t="s">
        <v>472</v>
      </c>
      <c r="K128" s="148">
        <v>0</v>
      </c>
      <c r="L128" s="148">
        <v>0</v>
      </c>
      <c r="M128" s="148">
        <v>0</v>
      </c>
      <c r="N128" s="171" t="s">
        <v>129</v>
      </c>
      <c r="O128" s="138" t="s">
        <v>55</v>
      </c>
      <c r="P128" s="150" t="s">
        <v>128</v>
      </c>
      <c r="Q128" s="189" t="s">
        <v>55</v>
      </c>
    </row>
    <row r="129" spans="1:17" s="6" customFormat="1" ht="14" x14ac:dyDescent="0.15">
      <c r="A129" s="28">
        <v>113</v>
      </c>
      <c r="B129" s="1"/>
      <c r="C129" s="138" t="s">
        <v>134</v>
      </c>
      <c r="D129" s="138">
        <v>22222</v>
      </c>
      <c r="E129" s="207" t="s">
        <v>130</v>
      </c>
      <c r="F129" s="138">
        <v>0</v>
      </c>
      <c r="G129" s="138">
        <v>0</v>
      </c>
      <c r="H129" s="138">
        <v>5298</v>
      </c>
      <c r="I129" s="138">
        <v>0</v>
      </c>
      <c r="J129" s="165" t="s">
        <v>473</v>
      </c>
      <c r="K129" s="148">
        <f>SUM(K127:K128)</f>
        <v>820</v>
      </c>
      <c r="L129" s="148">
        <f>SUM(L127:L128)</f>
        <v>215</v>
      </c>
      <c r="M129" s="136">
        <f>TRUNC(L129/K129,5)</f>
        <v>0.26218999999999998</v>
      </c>
      <c r="N129" s="171" t="s">
        <v>129</v>
      </c>
      <c r="O129" s="138" t="s">
        <v>55</v>
      </c>
      <c r="P129" s="150" t="s">
        <v>128</v>
      </c>
      <c r="Q129" s="189" t="s">
        <v>55</v>
      </c>
    </row>
    <row r="130" spans="1:17" s="6" customFormat="1" ht="14" x14ac:dyDescent="0.15">
      <c r="A130" s="28">
        <v>114</v>
      </c>
      <c r="B130" s="1"/>
      <c r="C130" s="138" t="s">
        <v>134</v>
      </c>
      <c r="D130" s="138">
        <v>22222</v>
      </c>
      <c r="E130" s="207" t="s">
        <v>130</v>
      </c>
      <c r="F130" s="138">
        <v>0</v>
      </c>
      <c r="G130" s="138">
        <v>0</v>
      </c>
      <c r="H130" s="138">
        <v>5298</v>
      </c>
      <c r="I130" s="138">
        <v>0</v>
      </c>
      <c r="J130" s="165" t="s">
        <v>475</v>
      </c>
      <c r="K130" s="148">
        <v>1813</v>
      </c>
      <c r="L130" s="148">
        <v>416</v>
      </c>
      <c r="M130" s="136">
        <f>TRUNC(L130/K130,5)</f>
        <v>0.22944999999999999</v>
      </c>
      <c r="N130" s="171" t="s">
        <v>129</v>
      </c>
      <c r="O130" s="138" t="s">
        <v>55</v>
      </c>
      <c r="P130" s="150" t="s">
        <v>128</v>
      </c>
      <c r="Q130" s="189" t="s">
        <v>55</v>
      </c>
    </row>
    <row r="131" spans="1:17" s="6" customFormat="1" ht="14" x14ac:dyDescent="0.15">
      <c r="A131" s="28">
        <v>115</v>
      </c>
      <c r="B131" s="1"/>
      <c r="C131" s="138" t="s">
        <v>134</v>
      </c>
      <c r="D131" s="138">
        <v>22222</v>
      </c>
      <c r="E131" s="207" t="s">
        <v>130</v>
      </c>
      <c r="F131" s="138">
        <v>0</v>
      </c>
      <c r="G131" s="138">
        <v>0</v>
      </c>
      <c r="H131" s="138">
        <v>5298</v>
      </c>
      <c r="I131" s="138">
        <v>0</v>
      </c>
      <c r="J131" s="165" t="s">
        <v>476</v>
      </c>
      <c r="K131" s="148">
        <v>0</v>
      </c>
      <c r="L131" s="148">
        <v>0</v>
      </c>
      <c r="M131" s="148">
        <v>0</v>
      </c>
      <c r="N131" s="171" t="s">
        <v>129</v>
      </c>
      <c r="O131" s="138" t="s">
        <v>55</v>
      </c>
      <c r="P131" s="150" t="s">
        <v>128</v>
      </c>
      <c r="Q131" s="189" t="s">
        <v>55</v>
      </c>
    </row>
    <row r="132" spans="1:17" s="6" customFormat="1" ht="14" x14ac:dyDescent="0.15">
      <c r="A132" s="28">
        <v>116</v>
      </c>
      <c r="B132" s="1"/>
      <c r="C132" s="138" t="s">
        <v>134</v>
      </c>
      <c r="D132" s="138">
        <v>22222</v>
      </c>
      <c r="E132" s="207" t="s">
        <v>130</v>
      </c>
      <c r="F132" s="138">
        <v>0</v>
      </c>
      <c r="G132" s="138">
        <v>0</v>
      </c>
      <c r="H132" s="138">
        <v>5298</v>
      </c>
      <c r="I132" s="138">
        <v>0</v>
      </c>
      <c r="J132" s="165" t="s">
        <v>477</v>
      </c>
      <c r="K132" s="148">
        <f>SUM(K130:K131)</f>
        <v>1813</v>
      </c>
      <c r="L132" s="148">
        <f>SUM(L130:L131)</f>
        <v>416</v>
      </c>
      <c r="M132" s="136">
        <f>TRUNC(L132/K132,5)</f>
        <v>0.22944999999999999</v>
      </c>
      <c r="N132" s="171" t="s">
        <v>129</v>
      </c>
      <c r="O132" s="138" t="s">
        <v>55</v>
      </c>
      <c r="P132" s="150" t="s">
        <v>128</v>
      </c>
      <c r="Q132" s="189" t="s">
        <v>55</v>
      </c>
    </row>
    <row r="133" spans="1:17" s="6" customFormat="1" ht="14" x14ac:dyDescent="0.15">
      <c r="A133" s="28">
        <v>117</v>
      </c>
      <c r="B133" s="1"/>
      <c r="C133" s="138" t="s">
        <v>134</v>
      </c>
      <c r="D133" s="138">
        <v>22222</v>
      </c>
      <c r="E133" s="207" t="s">
        <v>130</v>
      </c>
      <c r="F133" s="138">
        <v>0</v>
      </c>
      <c r="G133" s="138">
        <v>0</v>
      </c>
      <c r="H133" s="138">
        <v>5298</v>
      </c>
      <c r="I133" s="138">
        <v>0</v>
      </c>
      <c r="J133" s="165" t="s">
        <v>479</v>
      </c>
      <c r="K133" s="148">
        <v>458</v>
      </c>
      <c r="L133" s="148">
        <v>117</v>
      </c>
      <c r="M133" s="136">
        <f>TRUNC(L133/K133,5)</f>
        <v>0.25545000000000001</v>
      </c>
      <c r="N133" s="171" t="s">
        <v>129</v>
      </c>
      <c r="O133" s="138" t="s">
        <v>55</v>
      </c>
      <c r="P133" s="150" t="s">
        <v>128</v>
      </c>
      <c r="Q133" s="189" t="s">
        <v>55</v>
      </c>
    </row>
    <row r="134" spans="1:17" s="6" customFormat="1" ht="14" x14ac:dyDescent="0.15">
      <c r="A134" s="28">
        <v>118</v>
      </c>
      <c r="B134" s="1"/>
      <c r="C134" s="138" t="s">
        <v>134</v>
      </c>
      <c r="D134" s="138">
        <v>22222</v>
      </c>
      <c r="E134" s="207" t="s">
        <v>130</v>
      </c>
      <c r="F134" s="138">
        <v>0</v>
      </c>
      <c r="G134" s="138">
        <v>0</v>
      </c>
      <c r="H134" s="138">
        <v>5298</v>
      </c>
      <c r="I134" s="138">
        <v>0</v>
      </c>
      <c r="J134" s="165" t="s">
        <v>480</v>
      </c>
      <c r="K134" s="148">
        <v>930</v>
      </c>
      <c r="L134" s="148">
        <v>273</v>
      </c>
      <c r="M134" s="136">
        <f>TRUNC(L134/K134,5)</f>
        <v>0.29354000000000002</v>
      </c>
      <c r="N134" s="171" t="s">
        <v>129</v>
      </c>
      <c r="O134" s="138" t="s">
        <v>55</v>
      </c>
      <c r="P134" s="150" t="s">
        <v>128</v>
      </c>
      <c r="Q134" s="189" t="s">
        <v>55</v>
      </c>
    </row>
    <row r="135" spans="1:17" s="6" customFormat="1" ht="14" x14ac:dyDescent="0.15">
      <c r="A135" s="28">
        <v>119</v>
      </c>
      <c r="B135" s="1"/>
      <c r="C135" s="138" t="s">
        <v>134</v>
      </c>
      <c r="D135" s="138">
        <v>22222</v>
      </c>
      <c r="E135" s="207" t="s">
        <v>130</v>
      </c>
      <c r="F135" s="138">
        <v>0</v>
      </c>
      <c r="G135" s="138">
        <v>0</v>
      </c>
      <c r="H135" s="138">
        <v>5298</v>
      </c>
      <c r="I135" s="138">
        <v>0</v>
      </c>
      <c r="J135" s="165" t="s">
        <v>481</v>
      </c>
      <c r="K135" s="148">
        <f>SUM(K129,K132,K133:K134)</f>
        <v>4021</v>
      </c>
      <c r="L135" s="148">
        <f>SUM(L129,L132,L133:L134)</f>
        <v>1021</v>
      </c>
      <c r="M135" s="136">
        <f>TRUNC(L135/K135,5)</f>
        <v>0.25391000000000002</v>
      </c>
      <c r="N135" s="171" t="s">
        <v>129</v>
      </c>
      <c r="O135" s="138" t="s">
        <v>55</v>
      </c>
      <c r="P135" s="150" t="s">
        <v>128</v>
      </c>
      <c r="Q135" s="189" t="s">
        <v>55</v>
      </c>
    </row>
    <row r="136" spans="1:17" s="6" customFormat="1" ht="14" x14ac:dyDescent="0.15">
      <c r="A136" s="28">
        <v>120</v>
      </c>
      <c r="B136" s="1"/>
      <c r="C136" s="29" t="s">
        <v>134</v>
      </c>
      <c r="D136" s="29">
        <v>22222</v>
      </c>
      <c r="E136" s="111" t="s">
        <v>130</v>
      </c>
      <c r="F136" s="29">
        <v>0</v>
      </c>
      <c r="G136" s="29">
        <v>0</v>
      </c>
      <c r="H136" s="29">
        <v>5298</v>
      </c>
      <c r="I136" s="29">
        <v>0</v>
      </c>
      <c r="J136" s="105" t="s">
        <v>120</v>
      </c>
      <c r="K136" s="108">
        <v>1617</v>
      </c>
      <c r="L136" s="108">
        <v>428</v>
      </c>
      <c r="M136" s="113">
        <f>TRUNC(L136/K136,5)</f>
        <v>0.26468000000000003</v>
      </c>
      <c r="N136" s="96" t="s">
        <v>129</v>
      </c>
      <c r="O136" s="29" t="s">
        <v>55</v>
      </c>
      <c r="P136" s="89" t="s">
        <v>128</v>
      </c>
      <c r="Q136" s="189" t="s">
        <v>55</v>
      </c>
    </row>
    <row r="137" spans="1:17" s="6" customFormat="1" ht="14" x14ac:dyDescent="0.15">
      <c r="A137" s="28">
        <v>121</v>
      </c>
      <c r="B137" s="1"/>
      <c r="C137" s="29" t="s">
        <v>134</v>
      </c>
      <c r="D137" s="29">
        <v>22222</v>
      </c>
      <c r="E137" s="111" t="s">
        <v>130</v>
      </c>
      <c r="F137" s="29">
        <v>0</v>
      </c>
      <c r="G137" s="29">
        <v>0</v>
      </c>
      <c r="H137" s="29">
        <v>5298</v>
      </c>
      <c r="I137" s="29">
        <v>0</v>
      </c>
      <c r="J137" s="105" t="s">
        <v>112</v>
      </c>
      <c r="K137" s="108">
        <v>0</v>
      </c>
      <c r="L137" s="108">
        <v>0</v>
      </c>
      <c r="M137" s="112" t="s">
        <v>50</v>
      </c>
      <c r="N137" s="96" t="s">
        <v>129</v>
      </c>
      <c r="O137" s="29" t="s">
        <v>55</v>
      </c>
      <c r="P137" s="89" t="s">
        <v>128</v>
      </c>
      <c r="Q137" s="189" t="s">
        <v>55</v>
      </c>
    </row>
    <row r="138" spans="1:17" s="6" customFormat="1" ht="14" x14ac:dyDescent="0.15">
      <c r="A138" s="28">
        <v>122</v>
      </c>
      <c r="B138" s="1"/>
      <c r="C138" s="29" t="s">
        <v>134</v>
      </c>
      <c r="D138" s="29">
        <v>22222</v>
      </c>
      <c r="E138" s="111" t="s">
        <v>130</v>
      </c>
      <c r="F138" s="29">
        <v>0</v>
      </c>
      <c r="G138" s="29">
        <v>0</v>
      </c>
      <c r="H138" s="29">
        <v>5298</v>
      </c>
      <c r="I138" s="29">
        <v>0</v>
      </c>
      <c r="J138" s="105" t="s">
        <v>114</v>
      </c>
      <c r="K138" s="108">
        <v>0</v>
      </c>
      <c r="L138" s="108">
        <v>0</v>
      </c>
      <c r="M138" s="112" t="s">
        <v>50</v>
      </c>
      <c r="N138" s="96" t="s">
        <v>129</v>
      </c>
      <c r="O138" s="29" t="s">
        <v>55</v>
      </c>
      <c r="P138" s="89" t="s">
        <v>128</v>
      </c>
      <c r="Q138" s="189" t="s">
        <v>55</v>
      </c>
    </row>
    <row r="139" spans="1:17" s="6" customFormat="1" ht="14" x14ac:dyDescent="0.15">
      <c r="A139" s="28">
        <v>123</v>
      </c>
      <c r="B139" s="1"/>
      <c r="C139" s="29" t="s">
        <v>134</v>
      </c>
      <c r="D139" s="29">
        <v>22222</v>
      </c>
      <c r="E139" s="111" t="s">
        <v>130</v>
      </c>
      <c r="F139" s="29">
        <v>0</v>
      </c>
      <c r="G139" s="29">
        <v>0</v>
      </c>
      <c r="H139" s="29">
        <v>5298</v>
      </c>
      <c r="I139" s="29">
        <v>0</v>
      </c>
      <c r="J139" s="105" t="s">
        <v>115</v>
      </c>
      <c r="K139" s="108">
        <v>0</v>
      </c>
      <c r="L139" s="108">
        <v>0</v>
      </c>
      <c r="M139" s="98" t="s">
        <v>50</v>
      </c>
      <c r="N139" s="96" t="s">
        <v>129</v>
      </c>
      <c r="O139" s="29" t="s">
        <v>55</v>
      </c>
      <c r="P139" s="89" t="s">
        <v>128</v>
      </c>
      <c r="Q139" s="189" t="s">
        <v>55</v>
      </c>
    </row>
    <row r="140" spans="1:17" ht="14" x14ac:dyDescent="0.15">
      <c r="A140" s="28">
        <v>124</v>
      </c>
      <c r="B140" s="1"/>
      <c r="C140" s="29" t="s">
        <v>134</v>
      </c>
      <c r="D140" s="29">
        <v>22222</v>
      </c>
      <c r="E140" s="111" t="s">
        <v>130</v>
      </c>
      <c r="F140" s="29">
        <v>0</v>
      </c>
      <c r="G140" s="29">
        <v>0</v>
      </c>
      <c r="H140" s="29">
        <v>5298</v>
      </c>
      <c r="I140" s="29">
        <v>0</v>
      </c>
      <c r="J140" s="88" t="s">
        <v>145</v>
      </c>
      <c r="K140" s="101">
        <v>300</v>
      </c>
      <c r="L140" s="101">
        <v>183</v>
      </c>
      <c r="M140" s="113">
        <f>TRUNC(L140/K140,5)</f>
        <v>0.61</v>
      </c>
      <c r="N140" s="96" t="s">
        <v>129</v>
      </c>
      <c r="O140" s="29" t="s">
        <v>55</v>
      </c>
      <c r="P140" s="89" t="s">
        <v>128</v>
      </c>
      <c r="Q140" s="189" t="s">
        <v>55</v>
      </c>
    </row>
    <row r="141" spans="1:17" ht="14" x14ac:dyDescent="0.15">
      <c r="A141" s="28">
        <v>125</v>
      </c>
      <c r="B141" s="1"/>
      <c r="C141" s="29" t="s">
        <v>134</v>
      </c>
      <c r="D141" s="29">
        <v>22222</v>
      </c>
      <c r="E141" s="111" t="s">
        <v>130</v>
      </c>
      <c r="F141" s="29">
        <v>0</v>
      </c>
      <c r="G141" s="29">
        <v>0</v>
      </c>
      <c r="H141" s="29">
        <v>5298</v>
      </c>
      <c r="I141" s="29">
        <v>0</v>
      </c>
      <c r="J141" s="88" t="s">
        <v>146</v>
      </c>
      <c r="K141" s="101">
        <v>183</v>
      </c>
      <c r="L141" s="101">
        <v>95</v>
      </c>
      <c r="M141" s="113">
        <f>TRUNC(L141/K141,5)</f>
        <v>0.51912000000000003</v>
      </c>
      <c r="N141" s="96" t="s">
        <v>129</v>
      </c>
      <c r="O141" s="29" t="s">
        <v>55</v>
      </c>
      <c r="P141" s="89" t="s">
        <v>128</v>
      </c>
      <c r="Q141" s="189" t="s">
        <v>55</v>
      </c>
    </row>
    <row r="142" spans="1:17" x14ac:dyDescent="0.15">
      <c r="A142" s="28"/>
      <c r="C142" s="105" t="s">
        <v>135</v>
      </c>
      <c r="D142" s="212">
        <v>1</v>
      </c>
      <c r="E142" s="211"/>
      <c r="F142" s="181">
        <f>SUM(F17:F141)</f>
        <v>0</v>
      </c>
      <c r="G142" s="181">
        <f>SUM(G17:G141)</f>
        <v>0</v>
      </c>
      <c r="H142" s="181">
        <f>SUM(H17:H141)</f>
        <v>662250</v>
      </c>
      <c r="I142" s="181">
        <f>SUM(I17:I141)</f>
        <v>0</v>
      </c>
      <c r="J142" s="181">
        <f>COUNT(A17:A141)</f>
        <v>125</v>
      </c>
      <c r="K142" s="181">
        <f>SUM(K17:K141)</f>
        <v>547264</v>
      </c>
      <c r="L142" s="181">
        <f>SUM(L17:L141)</f>
        <v>28943</v>
      </c>
      <c r="M142" s="114"/>
      <c r="N142" s="105"/>
      <c r="O142" s="105"/>
      <c r="P142" s="110"/>
      <c r="Q142" s="183"/>
    </row>
  </sheetData>
  <mergeCells count="12">
    <mergeCell ref="C6:P6"/>
    <mergeCell ref="C7:P7"/>
    <mergeCell ref="C2:P2"/>
    <mergeCell ref="C3:P3"/>
    <mergeCell ref="C5:P5"/>
    <mergeCell ref="C4:J4"/>
    <mergeCell ref="F15:Q15"/>
    <mergeCell ref="C14:Q14"/>
    <mergeCell ref="C9:P9"/>
    <mergeCell ref="C10:P10"/>
    <mergeCell ref="C11:P11"/>
    <mergeCell ref="C12:P12"/>
  </mergeCells>
  <phoneticPr fontId="24" type="noConversion"/>
  <hyperlinks>
    <hyperlink ref="E15" r:id="rId1" xr:uid="{683AE56D-8C3D-4CEF-A5D2-DAA0BB431A64}"/>
  </hyperlinks>
  <printOptions horizontalCentered="1"/>
  <pageMargins left="0.25" right="0.25" top="0.75" bottom="0.75" header="0.5" footer="0.5"/>
  <pageSetup firstPageNumber="0" fitToHeight="0" orientation="portrait" horizontalDpi="200" verticalDpi="200" r:id="rId2"/>
  <headerFooter>
    <oddHeader>&amp;C&amp;F</oddHeader>
    <oddFooter>&amp;L&amp;8Released 1/2015&amp;C&amp;P of &amp;N&amp;R&amp;A</oddFooter>
  </headerFooter>
  <ignoredErrors>
    <ignoredError sqref="E17 E136:E141 E89:E101" numberStoredAsText="1"/>
    <ignoredError sqref="L99 K54:L54 K21:L21 K105:L105" formulaRange="1"/>
    <ignoredError sqref="J14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DEC10-AA6F-43FD-A7EE-47178E19DFA7}">
  <dimension ref="A1:Q337"/>
  <sheetViews>
    <sheetView showGridLines="0" zoomScaleNormal="100" workbookViewId="0"/>
  </sheetViews>
  <sheetFormatPr baseColWidth="10" defaultColWidth="1.6640625" defaultRowHeight="13" x14ac:dyDescent="0.15"/>
  <cols>
    <col min="1" max="1" width="5.33203125" style="20" bestFit="1" customWidth="1"/>
    <col min="2" max="2" width="1.5" style="49" customWidth="1"/>
    <col min="3" max="4" width="9.1640625" customWidth="1"/>
    <col min="5" max="5" width="13.33203125" style="21" customWidth="1"/>
    <col min="6" max="6" width="12.1640625" style="20" customWidth="1"/>
    <col min="7" max="7" width="12.5" style="20" customWidth="1"/>
    <col min="8" max="9" width="11.1640625" customWidth="1"/>
    <col min="10" max="10" width="24.83203125" style="22" customWidth="1"/>
    <col min="11" max="11" width="12.6640625" style="22" customWidth="1"/>
    <col min="12" max="12" width="11.33203125" style="30" customWidth="1"/>
    <col min="13" max="13" width="10.6640625" style="23" customWidth="1"/>
    <col min="14" max="14" width="7.5" style="22" bestFit="1" customWidth="1"/>
    <col min="15" max="15" width="7.5" style="24" customWidth="1"/>
    <col min="16" max="16" width="39.6640625" style="22" bestFit="1" customWidth="1"/>
    <col min="17" max="17" width="14" customWidth="1"/>
    <col min="19" max="19" width="5" bestFit="1" customWidth="1"/>
  </cols>
  <sheetData>
    <row r="1" spans="1:17" ht="14" x14ac:dyDescent="0.15">
      <c r="A1" s="52"/>
      <c r="C1" s="72" t="s">
        <v>187</v>
      </c>
      <c r="D1" s="49"/>
      <c r="E1" s="73"/>
      <c r="F1" s="52"/>
      <c r="G1" s="52"/>
      <c r="H1" s="49"/>
      <c r="I1" s="49"/>
      <c r="J1" s="70"/>
      <c r="K1" s="70"/>
      <c r="L1" s="74"/>
      <c r="M1" s="75"/>
      <c r="N1" s="77"/>
      <c r="O1" s="77"/>
      <c r="P1" s="77"/>
      <c r="Q1" s="49"/>
    </row>
    <row r="2" spans="1:17" x14ac:dyDescent="0.15">
      <c r="A2" s="52"/>
      <c r="C2" s="371" t="s">
        <v>13</v>
      </c>
      <c r="D2" s="371"/>
      <c r="E2" s="371"/>
      <c r="F2" s="371"/>
      <c r="G2" s="371"/>
      <c r="H2" s="371"/>
      <c r="I2" s="371"/>
      <c r="J2" s="371"/>
      <c r="K2" s="371"/>
      <c r="L2" s="371"/>
      <c r="M2" s="371"/>
      <c r="N2" s="371"/>
      <c r="O2" s="371"/>
      <c r="P2" s="77"/>
      <c r="Q2" s="49"/>
    </row>
    <row r="3" spans="1:17" x14ac:dyDescent="0.15">
      <c r="A3" s="52"/>
      <c r="C3" s="330" t="s">
        <v>739</v>
      </c>
      <c r="D3" s="330"/>
      <c r="E3" s="330"/>
      <c r="F3" s="330"/>
      <c r="G3" s="330"/>
      <c r="H3" s="330"/>
      <c r="I3" s="330"/>
      <c r="J3" s="330"/>
      <c r="K3" s="330"/>
      <c r="L3" s="330"/>
      <c r="M3" s="330"/>
      <c r="N3" s="330"/>
      <c r="O3" s="330"/>
      <c r="P3" s="78"/>
      <c r="Q3" s="49"/>
    </row>
    <row r="4" spans="1:17" ht="15" customHeight="1" x14ac:dyDescent="0.15">
      <c r="B4"/>
      <c r="C4" s="369" t="s">
        <v>785</v>
      </c>
      <c r="D4" s="369"/>
      <c r="E4" s="369"/>
      <c r="F4" s="369"/>
      <c r="G4" s="369"/>
      <c r="H4" s="369"/>
      <c r="I4" s="369"/>
      <c r="J4" s="369"/>
      <c r="K4"/>
      <c r="L4" s="217"/>
      <c r="M4"/>
      <c r="N4"/>
      <c r="O4"/>
      <c r="P4"/>
    </row>
    <row r="5" spans="1:17" s="49" customFormat="1" x14ac:dyDescent="0.15">
      <c r="A5" s="52"/>
      <c r="C5" s="371" t="s">
        <v>122</v>
      </c>
      <c r="D5" s="371"/>
      <c r="E5" s="371"/>
      <c r="F5" s="371"/>
      <c r="G5" s="371"/>
      <c r="H5" s="371"/>
      <c r="I5" s="371"/>
      <c r="J5" s="371"/>
      <c r="K5" s="371"/>
      <c r="L5" s="371"/>
      <c r="M5" s="371"/>
      <c r="N5" s="371"/>
      <c r="O5" s="371"/>
      <c r="P5" s="77"/>
    </row>
    <row r="6" spans="1:17" s="49" customFormat="1" x14ac:dyDescent="0.15">
      <c r="A6" s="52"/>
      <c r="C6" s="366" t="s">
        <v>727</v>
      </c>
      <c r="D6" s="366"/>
      <c r="E6" s="366"/>
      <c r="F6" s="366"/>
      <c r="G6" s="366"/>
      <c r="H6" s="366"/>
      <c r="I6" s="366"/>
      <c r="J6" s="366"/>
      <c r="K6" s="366"/>
      <c r="L6" s="366"/>
      <c r="M6" s="366"/>
      <c r="N6" s="366"/>
      <c r="O6" s="366"/>
      <c r="P6" s="366"/>
    </row>
    <row r="7" spans="1:17" s="49" customFormat="1" x14ac:dyDescent="0.15">
      <c r="A7" s="52"/>
      <c r="C7" s="366"/>
      <c r="D7" s="366"/>
      <c r="E7" s="366"/>
      <c r="F7" s="366"/>
      <c r="G7" s="366"/>
      <c r="H7" s="366"/>
      <c r="I7" s="366"/>
      <c r="J7" s="366"/>
      <c r="K7" s="366"/>
      <c r="L7" s="366"/>
      <c r="M7" s="366"/>
      <c r="N7" s="366"/>
      <c r="O7" s="366"/>
      <c r="P7" s="366"/>
    </row>
    <row r="8" spans="1:17" s="49" customFormat="1" ht="24.75" customHeight="1" x14ac:dyDescent="0.15">
      <c r="A8" s="52"/>
      <c r="C8" s="372" t="s">
        <v>188</v>
      </c>
      <c r="D8" s="372"/>
      <c r="E8" s="372"/>
      <c r="F8" s="372"/>
      <c r="G8" s="372"/>
      <c r="H8" s="372"/>
      <c r="I8" s="372"/>
      <c r="J8" s="372"/>
      <c r="K8" s="372"/>
      <c r="L8" s="372"/>
      <c r="M8" s="372"/>
      <c r="N8" s="372"/>
      <c r="O8" s="372"/>
      <c r="P8" s="372"/>
    </row>
    <row r="9" spans="1:17" s="49" customFormat="1" x14ac:dyDescent="0.15">
      <c r="A9" s="52"/>
      <c r="C9" s="79"/>
      <c r="D9" s="79"/>
      <c r="E9" s="79"/>
      <c r="F9" s="79"/>
      <c r="G9" s="79"/>
      <c r="H9" s="79"/>
      <c r="I9" s="79"/>
      <c r="J9" s="79"/>
      <c r="K9" s="79"/>
      <c r="L9" s="79"/>
      <c r="M9" s="79"/>
      <c r="N9" s="79"/>
      <c r="O9" s="79"/>
      <c r="P9" s="79"/>
    </row>
    <row r="10" spans="1:17" s="49" customFormat="1" x14ac:dyDescent="0.15">
      <c r="A10" s="52"/>
      <c r="C10" s="373" t="s">
        <v>929</v>
      </c>
      <c r="D10" s="373"/>
      <c r="E10" s="373"/>
      <c r="F10" s="373"/>
      <c r="G10" s="373"/>
      <c r="H10" s="373"/>
      <c r="I10" s="373"/>
      <c r="J10" s="373"/>
      <c r="K10" s="373"/>
      <c r="L10" s="373"/>
      <c r="M10" s="373"/>
      <c r="N10" s="373"/>
      <c r="O10" s="80"/>
      <c r="P10" s="77"/>
    </row>
    <row r="11" spans="1:17" s="49" customFormat="1" x14ac:dyDescent="0.15">
      <c r="A11" s="52"/>
      <c r="C11" s="374" t="s">
        <v>924</v>
      </c>
      <c r="D11" s="374"/>
      <c r="E11" s="374"/>
      <c r="F11" s="374"/>
      <c r="G11" s="374"/>
      <c r="H11" s="374"/>
      <c r="I11" s="374"/>
      <c r="J11" s="374"/>
      <c r="K11" s="374"/>
      <c r="L11" s="374"/>
      <c r="M11" s="374"/>
      <c r="N11" s="374"/>
      <c r="O11" s="374"/>
      <c r="P11" s="77"/>
    </row>
    <row r="12" spans="1:17" s="49" customFormat="1" x14ac:dyDescent="0.15">
      <c r="A12" s="52"/>
      <c r="C12" s="368" t="s">
        <v>925</v>
      </c>
      <c r="D12" s="368"/>
      <c r="E12" s="368"/>
      <c r="F12" s="368"/>
      <c r="G12" s="368"/>
      <c r="H12" s="368"/>
      <c r="I12" s="368"/>
      <c r="J12" s="368"/>
      <c r="K12" s="368"/>
      <c r="L12" s="368"/>
      <c r="M12" s="368"/>
      <c r="N12" s="368"/>
      <c r="O12" s="368"/>
      <c r="P12" s="77"/>
    </row>
    <row r="13" spans="1:17" s="49" customFormat="1" x14ac:dyDescent="0.15">
      <c r="A13" s="52"/>
      <c r="C13" s="371" t="s">
        <v>131</v>
      </c>
      <c r="D13" s="371"/>
      <c r="E13" s="371"/>
      <c r="F13" s="371"/>
      <c r="G13" s="371"/>
      <c r="H13" s="371"/>
      <c r="I13" s="371"/>
      <c r="J13" s="371"/>
      <c r="K13" s="371"/>
      <c r="L13" s="371"/>
      <c r="M13" s="371"/>
      <c r="N13" s="371"/>
      <c r="O13" s="371"/>
      <c r="P13" s="77"/>
    </row>
    <row r="14" spans="1:17" s="65" customFormat="1" ht="12" x14ac:dyDescent="0.15">
      <c r="A14" s="64"/>
      <c r="E14" s="66"/>
      <c r="F14" s="64"/>
      <c r="G14" s="64"/>
      <c r="J14" s="67"/>
      <c r="K14" s="67"/>
      <c r="L14" s="68"/>
      <c r="M14" s="69"/>
      <c r="N14" s="67"/>
      <c r="O14" s="67"/>
      <c r="P14" s="81"/>
    </row>
    <row r="15" spans="1:17" x14ac:dyDescent="0.15">
      <c r="A15" s="52"/>
      <c r="B15" s="52"/>
      <c r="C15" s="365" t="s">
        <v>132</v>
      </c>
      <c r="D15" s="365"/>
      <c r="E15" s="365"/>
      <c r="F15" s="365"/>
      <c r="G15" s="365"/>
      <c r="H15" s="365"/>
      <c r="I15" s="365"/>
      <c r="J15" s="365"/>
      <c r="K15" s="365"/>
      <c r="L15" s="365"/>
      <c r="M15" s="365"/>
      <c r="N15" s="365"/>
      <c r="O15" s="365"/>
      <c r="P15" s="365"/>
      <c r="Q15" s="365"/>
    </row>
    <row r="16" spans="1:17" x14ac:dyDescent="0.15">
      <c r="A16" s="52"/>
      <c r="B16" s="52"/>
      <c r="C16" s="82" t="s">
        <v>133</v>
      </c>
      <c r="D16" s="313" t="s">
        <v>974</v>
      </c>
      <c r="E16" s="41" t="s">
        <v>123</v>
      </c>
      <c r="F16" s="362">
        <v>2147</v>
      </c>
      <c r="G16" s="362"/>
      <c r="H16" s="362"/>
      <c r="I16" s="362"/>
      <c r="J16" s="362"/>
      <c r="K16" s="362"/>
      <c r="L16" s="362"/>
      <c r="M16" s="362"/>
      <c r="N16" s="362"/>
      <c r="O16" s="362"/>
      <c r="P16" s="362"/>
      <c r="Q16" s="362"/>
    </row>
    <row r="17" spans="1:17" ht="57" customHeight="1" x14ac:dyDescent="0.15">
      <c r="A17" s="71" t="s">
        <v>124</v>
      </c>
      <c r="B17" s="83"/>
      <c r="C17" s="61" t="s">
        <v>134</v>
      </c>
      <c r="D17" s="126" t="s">
        <v>895</v>
      </c>
      <c r="E17" s="125" t="s">
        <v>897</v>
      </c>
      <c r="F17" s="126" t="s">
        <v>125</v>
      </c>
      <c r="G17" s="126" t="s">
        <v>126</v>
      </c>
      <c r="H17" s="126" t="s">
        <v>194</v>
      </c>
      <c r="I17" s="126" t="s">
        <v>293</v>
      </c>
      <c r="J17" s="128" t="s">
        <v>287</v>
      </c>
      <c r="K17" s="126" t="s">
        <v>288</v>
      </c>
      <c r="L17" s="126" t="s">
        <v>289</v>
      </c>
      <c r="M17" s="134" t="s">
        <v>291</v>
      </c>
      <c r="N17" s="126" t="s">
        <v>29</v>
      </c>
      <c r="O17" s="135" t="s">
        <v>292</v>
      </c>
      <c r="P17" s="182" t="s">
        <v>780</v>
      </c>
      <c r="Q17" s="190" t="s">
        <v>723</v>
      </c>
    </row>
    <row r="18" spans="1:17" ht="14.25" customHeight="1" x14ac:dyDescent="0.15">
      <c r="A18" s="71">
        <v>1</v>
      </c>
      <c r="B18" s="83"/>
      <c r="C18" s="29" t="s">
        <v>134</v>
      </c>
      <c r="D18" s="91">
        <v>22222</v>
      </c>
      <c r="E18" s="87" t="s">
        <v>136</v>
      </c>
      <c r="F18" s="29">
        <v>0</v>
      </c>
      <c r="G18" s="29">
        <v>0</v>
      </c>
      <c r="H18" s="29">
        <v>0</v>
      </c>
      <c r="I18" s="29">
        <v>13165</v>
      </c>
      <c r="J18" s="100" t="s">
        <v>225</v>
      </c>
      <c r="K18" s="101">
        <v>16</v>
      </c>
      <c r="L18" s="103">
        <v>12</v>
      </c>
      <c r="M18" s="98">
        <f t="shared" ref="M18:M30" si="0">TRUNC(L18/K18,5)</f>
        <v>0.75</v>
      </c>
      <c r="N18" s="29" t="s">
        <v>195</v>
      </c>
      <c r="O18" s="89" t="s">
        <v>55</v>
      </c>
      <c r="P18" s="157" t="s">
        <v>128</v>
      </c>
      <c r="Q18" s="189" t="s">
        <v>55</v>
      </c>
    </row>
    <row r="19" spans="1:17" x14ac:dyDescent="0.15">
      <c r="A19" s="28">
        <v>2</v>
      </c>
      <c r="B19" s="62"/>
      <c r="C19" s="29" t="s">
        <v>134</v>
      </c>
      <c r="D19" s="91">
        <v>22222</v>
      </c>
      <c r="E19" s="87" t="s">
        <v>136</v>
      </c>
      <c r="F19" s="29">
        <v>0</v>
      </c>
      <c r="G19" s="29">
        <v>0</v>
      </c>
      <c r="H19" s="29">
        <v>0</v>
      </c>
      <c r="I19" s="29">
        <v>13165</v>
      </c>
      <c r="J19" s="100" t="s">
        <v>226</v>
      </c>
      <c r="K19" s="101">
        <v>28</v>
      </c>
      <c r="L19" s="102">
        <v>20</v>
      </c>
      <c r="M19" s="98">
        <f t="shared" si="0"/>
        <v>0.71428000000000003</v>
      </c>
      <c r="N19" s="29" t="s">
        <v>195</v>
      </c>
      <c r="O19" s="89" t="s">
        <v>55</v>
      </c>
      <c r="P19" s="157" t="s">
        <v>128</v>
      </c>
      <c r="Q19" s="189" t="s">
        <v>55</v>
      </c>
    </row>
    <row r="20" spans="1:17" x14ac:dyDescent="0.15">
      <c r="A20" s="28">
        <v>3</v>
      </c>
      <c r="B20" s="62"/>
      <c r="C20" s="29" t="s">
        <v>134</v>
      </c>
      <c r="D20" s="91">
        <v>22222</v>
      </c>
      <c r="E20" s="87" t="s">
        <v>136</v>
      </c>
      <c r="F20" s="29">
        <v>0</v>
      </c>
      <c r="G20" s="29">
        <v>0</v>
      </c>
      <c r="H20" s="29">
        <v>0</v>
      </c>
      <c r="I20" s="29">
        <v>13165</v>
      </c>
      <c r="J20" s="100" t="s">
        <v>227</v>
      </c>
      <c r="K20" s="101">
        <v>43</v>
      </c>
      <c r="L20" s="104">
        <v>37</v>
      </c>
      <c r="M20" s="98">
        <f t="shared" si="0"/>
        <v>0.86046</v>
      </c>
      <c r="N20" s="29" t="s">
        <v>195</v>
      </c>
      <c r="O20" s="89" t="s">
        <v>55</v>
      </c>
      <c r="P20" s="157" t="s">
        <v>128</v>
      </c>
      <c r="Q20" s="189" t="s">
        <v>55</v>
      </c>
    </row>
    <row r="21" spans="1:17" x14ac:dyDescent="0.15">
      <c r="A21" s="28">
        <v>4</v>
      </c>
      <c r="B21" s="62"/>
      <c r="C21" s="29" t="s">
        <v>134</v>
      </c>
      <c r="D21" s="91">
        <v>22222</v>
      </c>
      <c r="E21" s="87" t="s">
        <v>136</v>
      </c>
      <c r="F21" s="29">
        <v>0</v>
      </c>
      <c r="G21" s="29">
        <v>0</v>
      </c>
      <c r="H21" s="29">
        <v>0</v>
      </c>
      <c r="I21" s="29">
        <v>13165</v>
      </c>
      <c r="J21" s="100" t="s">
        <v>228</v>
      </c>
      <c r="K21" s="101">
        <f>SUM(K18:K20)</f>
        <v>87</v>
      </c>
      <c r="L21" s="101">
        <f>SUM(L18:L20)</f>
        <v>69</v>
      </c>
      <c r="M21" s="98">
        <f t="shared" si="0"/>
        <v>0.79310000000000003</v>
      </c>
      <c r="N21" s="29" t="s">
        <v>195</v>
      </c>
      <c r="O21" s="89" t="s">
        <v>55</v>
      </c>
      <c r="P21" s="157" t="s">
        <v>128</v>
      </c>
      <c r="Q21" s="189" t="s">
        <v>55</v>
      </c>
    </row>
    <row r="22" spans="1:17" x14ac:dyDescent="0.15">
      <c r="A22" s="71">
        <v>5</v>
      </c>
      <c r="B22" s="221"/>
      <c r="C22" s="29" t="s">
        <v>134</v>
      </c>
      <c r="D22" s="91">
        <v>22222</v>
      </c>
      <c r="E22" s="87" t="s">
        <v>136</v>
      </c>
      <c r="F22" s="29">
        <v>0</v>
      </c>
      <c r="G22" s="29">
        <v>0</v>
      </c>
      <c r="H22" s="29">
        <v>0</v>
      </c>
      <c r="I22" s="29">
        <v>13165</v>
      </c>
      <c r="J22" s="29" t="s">
        <v>946</v>
      </c>
      <c r="K22" s="101">
        <v>18</v>
      </c>
      <c r="L22" s="101">
        <v>15</v>
      </c>
      <c r="M22" s="98">
        <f t="shared" si="0"/>
        <v>0.83333000000000002</v>
      </c>
      <c r="N22" s="29" t="s">
        <v>195</v>
      </c>
      <c r="O22" s="89" t="s">
        <v>55</v>
      </c>
      <c r="P22" s="157" t="s">
        <v>128</v>
      </c>
      <c r="Q22" s="189" t="s">
        <v>55</v>
      </c>
    </row>
    <row r="23" spans="1:17" x14ac:dyDescent="0.15">
      <c r="A23" s="28">
        <v>6</v>
      </c>
      <c r="B23" s="85"/>
      <c r="C23" s="29" t="s">
        <v>134</v>
      </c>
      <c r="D23" s="91">
        <v>22222</v>
      </c>
      <c r="E23" s="87" t="s">
        <v>136</v>
      </c>
      <c r="F23" s="29">
        <v>0</v>
      </c>
      <c r="G23" s="29">
        <v>0</v>
      </c>
      <c r="H23" s="29">
        <v>0</v>
      </c>
      <c r="I23" s="29">
        <v>13165</v>
      </c>
      <c r="J23" s="105" t="s">
        <v>59</v>
      </c>
      <c r="K23" s="101">
        <v>6</v>
      </c>
      <c r="L23" s="101">
        <v>6</v>
      </c>
      <c r="M23" s="98">
        <f t="shared" si="0"/>
        <v>1</v>
      </c>
      <c r="N23" s="29" t="s">
        <v>195</v>
      </c>
      <c r="O23" s="89" t="s">
        <v>55</v>
      </c>
      <c r="P23" s="157" t="s">
        <v>128</v>
      </c>
      <c r="Q23" s="189" t="s">
        <v>55</v>
      </c>
    </row>
    <row r="24" spans="1:17" x14ac:dyDescent="0.15">
      <c r="A24" s="28">
        <v>7</v>
      </c>
      <c r="B24" s="85"/>
      <c r="C24" s="29" t="s">
        <v>134</v>
      </c>
      <c r="D24" s="91">
        <v>22222</v>
      </c>
      <c r="E24" s="87" t="s">
        <v>136</v>
      </c>
      <c r="F24" s="29">
        <v>0</v>
      </c>
      <c r="G24" s="29">
        <v>0</v>
      </c>
      <c r="H24" s="29">
        <v>0</v>
      </c>
      <c r="I24" s="29">
        <v>13165</v>
      </c>
      <c r="J24" s="105" t="s">
        <v>947</v>
      </c>
      <c r="K24" s="101">
        <v>22</v>
      </c>
      <c r="L24" s="101">
        <v>22</v>
      </c>
      <c r="M24" s="98">
        <f t="shared" si="0"/>
        <v>1</v>
      </c>
      <c r="N24" s="29" t="s">
        <v>195</v>
      </c>
      <c r="O24" s="89" t="s">
        <v>55</v>
      </c>
      <c r="P24" s="157" t="s">
        <v>128</v>
      </c>
      <c r="Q24" s="189" t="s">
        <v>55</v>
      </c>
    </row>
    <row r="25" spans="1:17" x14ac:dyDescent="0.15">
      <c r="A25" s="28">
        <v>8</v>
      </c>
      <c r="B25" s="85"/>
      <c r="C25" s="29" t="s">
        <v>134</v>
      </c>
      <c r="D25" s="91">
        <v>22222</v>
      </c>
      <c r="E25" s="87" t="s">
        <v>136</v>
      </c>
      <c r="F25" s="29">
        <v>0</v>
      </c>
      <c r="G25" s="29">
        <v>0</v>
      </c>
      <c r="H25" s="29">
        <v>0</v>
      </c>
      <c r="I25" s="29">
        <v>13165</v>
      </c>
      <c r="J25" s="105" t="s">
        <v>948</v>
      </c>
      <c r="K25" s="101">
        <v>111</v>
      </c>
      <c r="L25" s="101">
        <v>90</v>
      </c>
      <c r="M25" s="98">
        <f t="shared" si="0"/>
        <v>0.81081000000000003</v>
      </c>
      <c r="N25" s="29" t="s">
        <v>195</v>
      </c>
      <c r="O25" s="89" t="s">
        <v>55</v>
      </c>
      <c r="P25" s="157" t="s">
        <v>128</v>
      </c>
      <c r="Q25" s="189" t="s">
        <v>55</v>
      </c>
    </row>
    <row r="26" spans="1:17" x14ac:dyDescent="0.15">
      <c r="A26" s="71">
        <v>9</v>
      </c>
      <c r="B26" s="85"/>
      <c r="C26" s="29" t="s">
        <v>134</v>
      </c>
      <c r="D26" s="91">
        <v>22222</v>
      </c>
      <c r="E26" s="87" t="s">
        <v>136</v>
      </c>
      <c r="F26" s="29">
        <v>0</v>
      </c>
      <c r="G26" s="29">
        <v>0</v>
      </c>
      <c r="H26" s="29">
        <v>0</v>
      </c>
      <c r="I26" s="29">
        <v>13165</v>
      </c>
      <c r="J26" s="29" t="s">
        <v>949</v>
      </c>
      <c r="K26" s="101">
        <f>SUM(K22:K25)</f>
        <v>157</v>
      </c>
      <c r="L26" s="101">
        <f>SUM(L22:L25)</f>
        <v>133</v>
      </c>
      <c r="M26" s="98">
        <f t="shared" si="0"/>
        <v>0.84713000000000005</v>
      </c>
      <c r="N26" s="29" t="s">
        <v>195</v>
      </c>
      <c r="O26" s="89" t="s">
        <v>55</v>
      </c>
      <c r="P26" s="157" t="s">
        <v>128</v>
      </c>
      <c r="Q26" s="189" t="s">
        <v>55</v>
      </c>
    </row>
    <row r="27" spans="1:17" x14ac:dyDescent="0.15">
      <c r="A27" s="28">
        <v>10</v>
      </c>
      <c r="B27" s="85"/>
      <c r="C27" s="29" t="s">
        <v>134</v>
      </c>
      <c r="D27" s="91">
        <v>22222</v>
      </c>
      <c r="E27" s="87" t="s">
        <v>136</v>
      </c>
      <c r="F27" s="29">
        <v>0</v>
      </c>
      <c r="G27" s="29">
        <v>0</v>
      </c>
      <c r="H27" s="29">
        <v>0</v>
      </c>
      <c r="I27" s="29">
        <v>13165</v>
      </c>
      <c r="J27" s="29" t="s">
        <v>111</v>
      </c>
      <c r="K27" s="101">
        <v>4056</v>
      </c>
      <c r="L27" s="101">
        <v>3251</v>
      </c>
      <c r="M27" s="98">
        <f t="shared" si="0"/>
        <v>0.80152000000000001</v>
      </c>
      <c r="N27" s="29" t="s">
        <v>195</v>
      </c>
      <c r="O27" s="89" t="s">
        <v>55</v>
      </c>
      <c r="P27" s="157" t="s">
        <v>128</v>
      </c>
      <c r="Q27" s="189" t="s">
        <v>55</v>
      </c>
    </row>
    <row r="28" spans="1:17" ht="14" x14ac:dyDescent="0.15">
      <c r="A28" s="28">
        <v>11</v>
      </c>
      <c r="B28" s="85"/>
      <c r="C28" s="138" t="s">
        <v>134</v>
      </c>
      <c r="D28" s="146">
        <v>22222</v>
      </c>
      <c r="E28" s="147" t="s">
        <v>136</v>
      </c>
      <c r="F28" s="138">
        <v>0</v>
      </c>
      <c r="G28" s="138">
        <v>0</v>
      </c>
      <c r="H28" s="138">
        <v>0</v>
      </c>
      <c r="I28" s="138">
        <v>13165</v>
      </c>
      <c r="J28" s="138" t="s">
        <v>343</v>
      </c>
      <c r="K28" s="148">
        <v>4021</v>
      </c>
      <c r="L28" s="148">
        <v>654</v>
      </c>
      <c r="M28" s="136">
        <f t="shared" si="0"/>
        <v>0.16264000000000001</v>
      </c>
      <c r="N28" s="149" t="s">
        <v>195</v>
      </c>
      <c r="O28" s="150" t="s">
        <v>55</v>
      </c>
      <c r="P28" s="158" t="s">
        <v>128</v>
      </c>
      <c r="Q28" s="189" t="s">
        <v>55</v>
      </c>
    </row>
    <row r="29" spans="1:17" x14ac:dyDescent="0.15">
      <c r="A29" s="28">
        <v>12</v>
      </c>
      <c r="B29" s="85"/>
      <c r="C29" s="29" t="s">
        <v>134</v>
      </c>
      <c r="D29" s="91">
        <v>22222</v>
      </c>
      <c r="E29" s="87" t="s">
        <v>136</v>
      </c>
      <c r="F29" s="29">
        <v>0</v>
      </c>
      <c r="G29" s="29">
        <v>0</v>
      </c>
      <c r="H29" s="29">
        <v>0</v>
      </c>
      <c r="I29" s="29">
        <v>13165</v>
      </c>
      <c r="J29" s="29" t="s">
        <v>950</v>
      </c>
      <c r="K29" s="29">
        <v>500</v>
      </c>
      <c r="L29" s="101">
        <v>465</v>
      </c>
      <c r="M29" s="98">
        <f t="shared" si="0"/>
        <v>0.93</v>
      </c>
      <c r="N29" s="29" t="s">
        <v>195</v>
      </c>
      <c r="O29" s="89" t="s">
        <v>55</v>
      </c>
      <c r="P29" s="157" t="s">
        <v>128</v>
      </c>
      <c r="Q29" s="189" t="s">
        <v>55</v>
      </c>
    </row>
    <row r="30" spans="1:17" ht="14" x14ac:dyDescent="0.15">
      <c r="A30" s="71">
        <v>13</v>
      </c>
      <c r="B30" s="85"/>
      <c r="C30" s="138" t="s">
        <v>134</v>
      </c>
      <c r="D30" s="146">
        <v>22222</v>
      </c>
      <c r="E30" s="147" t="s">
        <v>136</v>
      </c>
      <c r="F30" s="138">
        <v>0</v>
      </c>
      <c r="G30" s="138">
        <v>0</v>
      </c>
      <c r="H30" s="138">
        <v>0</v>
      </c>
      <c r="I30" s="138">
        <v>13165</v>
      </c>
      <c r="J30" s="164" t="s">
        <v>790</v>
      </c>
      <c r="K30" s="148">
        <v>50</v>
      </c>
      <c r="L30" s="148">
        <v>47</v>
      </c>
      <c r="M30" s="136">
        <f t="shared" si="0"/>
        <v>0.94</v>
      </c>
      <c r="N30" s="149" t="s">
        <v>195</v>
      </c>
      <c r="O30" s="150" t="s">
        <v>55</v>
      </c>
      <c r="P30" s="158" t="s">
        <v>128</v>
      </c>
      <c r="Q30" s="189" t="s">
        <v>55</v>
      </c>
    </row>
    <row r="31" spans="1:17" ht="14" x14ac:dyDescent="0.15">
      <c r="A31" s="28">
        <v>14</v>
      </c>
      <c r="B31" s="85"/>
      <c r="C31" s="138" t="s">
        <v>134</v>
      </c>
      <c r="D31" s="146">
        <v>22222</v>
      </c>
      <c r="E31" s="147" t="s">
        <v>136</v>
      </c>
      <c r="F31" s="138">
        <v>0</v>
      </c>
      <c r="G31" s="138">
        <v>0</v>
      </c>
      <c r="H31" s="138">
        <v>0</v>
      </c>
      <c r="I31" s="138">
        <v>13165</v>
      </c>
      <c r="J31" s="164" t="s">
        <v>791</v>
      </c>
      <c r="K31" s="148">
        <v>0</v>
      </c>
      <c r="L31" s="148">
        <v>0</v>
      </c>
      <c r="M31" s="148">
        <v>0</v>
      </c>
      <c r="N31" s="149" t="s">
        <v>195</v>
      </c>
      <c r="O31" s="150" t="s">
        <v>55</v>
      </c>
      <c r="P31" s="158" t="s">
        <v>128</v>
      </c>
      <c r="Q31" s="189" t="s">
        <v>55</v>
      </c>
    </row>
    <row r="32" spans="1:17" ht="14" x14ac:dyDescent="0.15">
      <c r="A32" s="28">
        <v>15</v>
      </c>
      <c r="B32" s="85"/>
      <c r="C32" s="138" t="s">
        <v>134</v>
      </c>
      <c r="D32" s="146">
        <v>22222</v>
      </c>
      <c r="E32" s="147" t="s">
        <v>136</v>
      </c>
      <c r="F32" s="138">
        <v>0</v>
      </c>
      <c r="G32" s="138">
        <v>0</v>
      </c>
      <c r="H32" s="138">
        <v>0</v>
      </c>
      <c r="I32" s="138">
        <v>13165</v>
      </c>
      <c r="J32" s="164" t="s">
        <v>792</v>
      </c>
      <c r="K32" s="148">
        <f>SUM(K30:K31)</f>
        <v>50</v>
      </c>
      <c r="L32" s="148">
        <f>SUM(L30:L31)</f>
        <v>47</v>
      </c>
      <c r="M32" s="136">
        <f>TRUNC(L32/K32,5)</f>
        <v>0.94</v>
      </c>
      <c r="N32" s="149" t="s">
        <v>195</v>
      </c>
      <c r="O32" s="150" t="s">
        <v>55</v>
      </c>
      <c r="P32" s="158" t="s">
        <v>128</v>
      </c>
      <c r="Q32" s="189" t="s">
        <v>55</v>
      </c>
    </row>
    <row r="33" spans="1:17" ht="14" x14ac:dyDescent="0.15">
      <c r="A33" s="28">
        <v>16</v>
      </c>
      <c r="B33" s="85"/>
      <c r="C33" s="138" t="s">
        <v>134</v>
      </c>
      <c r="D33" s="146">
        <v>22222</v>
      </c>
      <c r="E33" s="147" t="s">
        <v>136</v>
      </c>
      <c r="F33" s="138">
        <v>0</v>
      </c>
      <c r="G33" s="138">
        <v>0</v>
      </c>
      <c r="H33" s="138">
        <v>0</v>
      </c>
      <c r="I33" s="138">
        <v>13165</v>
      </c>
      <c r="J33" s="164" t="s">
        <v>793</v>
      </c>
      <c r="K33" s="148">
        <v>84</v>
      </c>
      <c r="L33" s="148">
        <v>81</v>
      </c>
      <c r="M33" s="136">
        <f>TRUNC(L33/K33,5)</f>
        <v>0.96428000000000003</v>
      </c>
      <c r="N33" s="149" t="s">
        <v>195</v>
      </c>
      <c r="O33" s="150" t="s">
        <v>55</v>
      </c>
      <c r="P33" s="158" t="s">
        <v>128</v>
      </c>
      <c r="Q33" s="189" t="s">
        <v>55</v>
      </c>
    </row>
    <row r="34" spans="1:17" ht="14" x14ac:dyDescent="0.15">
      <c r="A34" s="71">
        <v>17</v>
      </c>
      <c r="B34" s="85"/>
      <c r="C34" s="138" t="s">
        <v>134</v>
      </c>
      <c r="D34" s="146">
        <v>22222</v>
      </c>
      <c r="E34" s="147" t="s">
        <v>136</v>
      </c>
      <c r="F34" s="138">
        <v>0</v>
      </c>
      <c r="G34" s="138">
        <v>0</v>
      </c>
      <c r="H34" s="138">
        <v>0</v>
      </c>
      <c r="I34" s="138">
        <v>13165</v>
      </c>
      <c r="J34" s="164" t="s">
        <v>794</v>
      </c>
      <c r="K34" s="148">
        <v>0</v>
      </c>
      <c r="L34" s="148">
        <v>0</v>
      </c>
      <c r="M34" s="148">
        <v>0</v>
      </c>
      <c r="N34" s="149" t="s">
        <v>195</v>
      </c>
      <c r="O34" s="150" t="s">
        <v>55</v>
      </c>
      <c r="P34" s="158" t="s">
        <v>128</v>
      </c>
      <c r="Q34" s="189" t="s">
        <v>55</v>
      </c>
    </row>
    <row r="35" spans="1:17" ht="14" x14ac:dyDescent="0.15">
      <c r="A35" s="28">
        <v>18</v>
      </c>
      <c r="B35" s="85"/>
      <c r="C35" s="138" t="s">
        <v>134</v>
      </c>
      <c r="D35" s="146">
        <v>22222</v>
      </c>
      <c r="E35" s="147" t="s">
        <v>136</v>
      </c>
      <c r="F35" s="138">
        <v>0</v>
      </c>
      <c r="G35" s="138">
        <v>0</v>
      </c>
      <c r="H35" s="138">
        <v>0</v>
      </c>
      <c r="I35" s="138">
        <v>13165</v>
      </c>
      <c r="J35" s="164" t="s">
        <v>795</v>
      </c>
      <c r="K35" s="148">
        <f>SUM(K33:K34)</f>
        <v>84</v>
      </c>
      <c r="L35" s="148">
        <f>SUM(L33:L34)</f>
        <v>81</v>
      </c>
      <c r="M35" s="136">
        <f>TRUNC(L35/K35,5)</f>
        <v>0.96428000000000003</v>
      </c>
      <c r="N35" s="149" t="s">
        <v>195</v>
      </c>
      <c r="O35" s="150" t="s">
        <v>55</v>
      </c>
      <c r="P35" s="158" t="s">
        <v>128</v>
      </c>
      <c r="Q35" s="189" t="s">
        <v>55</v>
      </c>
    </row>
    <row r="36" spans="1:17" ht="14" x14ac:dyDescent="0.15">
      <c r="A36" s="28">
        <v>19</v>
      </c>
      <c r="B36" s="85"/>
      <c r="C36" s="138" t="s">
        <v>134</v>
      </c>
      <c r="D36" s="146">
        <v>22222</v>
      </c>
      <c r="E36" s="147" t="s">
        <v>136</v>
      </c>
      <c r="F36" s="138">
        <v>0</v>
      </c>
      <c r="G36" s="138">
        <v>0</v>
      </c>
      <c r="H36" s="138">
        <v>0</v>
      </c>
      <c r="I36" s="138">
        <v>13165</v>
      </c>
      <c r="J36" s="164" t="s">
        <v>796</v>
      </c>
      <c r="K36" s="148">
        <v>92</v>
      </c>
      <c r="L36" s="148">
        <v>87</v>
      </c>
      <c r="M36" s="136">
        <f>TRUNC(L36/K36,5)</f>
        <v>0.94564999999999999</v>
      </c>
      <c r="N36" s="149" t="s">
        <v>195</v>
      </c>
      <c r="O36" s="150" t="s">
        <v>55</v>
      </c>
      <c r="P36" s="158" t="s">
        <v>128</v>
      </c>
      <c r="Q36" s="189" t="s">
        <v>55</v>
      </c>
    </row>
    <row r="37" spans="1:17" ht="14" x14ac:dyDescent="0.15">
      <c r="A37" s="28">
        <v>20</v>
      </c>
      <c r="B37" s="85"/>
      <c r="C37" s="138" t="s">
        <v>134</v>
      </c>
      <c r="D37" s="146">
        <v>22222</v>
      </c>
      <c r="E37" s="147" t="s">
        <v>136</v>
      </c>
      <c r="F37" s="138">
        <v>0</v>
      </c>
      <c r="G37" s="138">
        <v>0</v>
      </c>
      <c r="H37" s="138">
        <v>0</v>
      </c>
      <c r="I37" s="138">
        <v>13165</v>
      </c>
      <c r="J37" s="164" t="s">
        <v>797</v>
      </c>
      <c r="K37" s="148">
        <v>0</v>
      </c>
      <c r="L37" s="148">
        <v>0</v>
      </c>
      <c r="M37" s="148">
        <v>0</v>
      </c>
      <c r="N37" s="149" t="s">
        <v>195</v>
      </c>
      <c r="O37" s="150" t="s">
        <v>55</v>
      </c>
      <c r="P37" s="158" t="s">
        <v>128</v>
      </c>
      <c r="Q37" s="189" t="s">
        <v>55</v>
      </c>
    </row>
    <row r="38" spans="1:17" ht="14" x14ac:dyDescent="0.15">
      <c r="A38" s="71">
        <v>21</v>
      </c>
      <c r="B38" s="85"/>
      <c r="C38" s="138" t="s">
        <v>134</v>
      </c>
      <c r="D38" s="146">
        <v>22222</v>
      </c>
      <c r="E38" s="147" t="s">
        <v>136</v>
      </c>
      <c r="F38" s="138">
        <v>0</v>
      </c>
      <c r="G38" s="138">
        <v>0</v>
      </c>
      <c r="H38" s="138">
        <v>0</v>
      </c>
      <c r="I38" s="138">
        <v>13165</v>
      </c>
      <c r="J38" s="164" t="s">
        <v>798</v>
      </c>
      <c r="K38" s="148">
        <f>SUM(K36:K37)</f>
        <v>92</v>
      </c>
      <c r="L38" s="148">
        <f>SUM(L36:L37)</f>
        <v>87</v>
      </c>
      <c r="M38" s="136">
        <f>TRUNC(L38/K38,5)</f>
        <v>0.94564999999999999</v>
      </c>
      <c r="N38" s="149" t="s">
        <v>195</v>
      </c>
      <c r="O38" s="150" t="s">
        <v>55</v>
      </c>
      <c r="P38" s="158" t="s">
        <v>128</v>
      </c>
      <c r="Q38" s="189" t="s">
        <v>55</v>
      </c>
    </row>
    <row r="39" spans="1:17" ht="14" x14ac:dyDescent="0.15">
      <c r="A39" s="28">
        <v>22</v>
      </c>
      <c r="B39" s="85"/>
      <c r="C39" s="138" t="s">
        <v>134</v>
      </c>
      <c r="D39" s="146">
        <v>22222</v>
      </c>
      <c r="E39" s="147" t="s">
        <v>136</v>
      </c>
      <c r="F39" s="138">
        <v>0</v>
      </c>
      <c r="G39" s="138">
        <v>0</v>
      </c>
      <c r="H39" s="138">
        <v>0</v>
      </c>
      <c r="I39" s="138">
        <v>13165</v>
      </c>
      <c r="J39" s="164" t="s">
        <v>799</v>
      </c>
      <c r="K39" s="148">
        <v>125</v>
      </c>
      <c r="L39" s="148">
        <v>115</v>
      </c>
      <c r="M39" s="136">
        <f>TRUNC(L39/K39,5)</f>
        <v>0.92</v>
      </c>
      <c r="N39" s="149" t="s">
        <v>195</v>
      </c>
      <c r="O39" s="150" t="s">
        <v>55</v>
      </c>
      <c r="P39" s="158" t="s">
        <v>128</v>
      </c>
      <c r="Q39" s="189" t="s">
        <v>55</v>
      </c>
    </row>
    <row r="40" spans="1:17" ht="14" x14ac:dyDescent="0.15">
      <c r="A40" s="28">
        <v>23</v>
      </c>
      <c r="B40" s="85"/>
      <c r="C40" s="138" t="s">
        <v>134</v>
      </c>
      <c r="D40" s="146">
        <v>22222</v>
      </c>
      <c r="E40" s="147" t="s">
        <v>136</v>
      </c>
      <c r="F40" s="138">
        <v>0</v>
      </c>
      <c r="G40" s="138">
        <v>0</v>
      </c>
      <c r="H40" s="138">
        <v>0</v>
      </c>
      <c r="I40" s="138">
        <v>13165</v>
      </c>
      <c r="J40" s="164" t="s">
        <v>800</v>
      </c>
      <c r="K40" s="148">
        <v>0</v>
      </c>
      <c r="L40" s="148">
        <v>0</v>
      </c>
      <c r="M40" s="148">
        <v>0</v>
      </c>
      <c r="N40" s="149" t="s">
        <v>195</v>
      </c>
      <c r="O40" s="150" t="s">
        <v>55</v>
      </c>
      <c r="P40" s="158" t="s">
        <v>128</v>
      </c>
      <c r="Q40" s="189" t="s">
        <v>55</v>
      </c>
    </row>
    <row r="41" spans="1:17" ht="14" x14ac:dyDescent="0.15">
      <c r="A41" s="28">
        <v>24</v>
      </c>
      <c r="B41" s="85"/>
      <c r="C41" s="138" t="s">
        <v>134</v>
      </c>
      <c r="D41" s="146">
        <v>22222</v>
      </c>
      <c r="E41" s="147" t="s">
        <v>136</v>
      </c>
      <c r="F41" s="138">
        <v>0</v>
      </c>
      <c r="G41" s="138">
        <v>0</v>
      </c>
      <c r="H41" s="138">
        <v>0</v>
      </c>
      <c r="I41" s="138">
        <v>13165</v>
      </c>
      <c r="J41" s="164" t="s">
        <v>801</v>
      </c>
      <c r="K41" s="148">
        <f>SUM(K39:K40)</f>
        <v>125</v>
      </c>
      <c r="L41" s="148">
        <f>SUM(L39:L40)</f>
        <v>115</v>
      </c>
      <c r="M41" s="136">
        <f>TRUNC(L41/K41,5)</f>
        <v>0.92</v>
      </c>
      <c r="N41" s="149" t="s">
        <v>195</v>
      </c>
      <c r="O41" s="150" t="s">
        <v>55</v>
      </c>
      <c r="P41" s="158" t="s">
        <v>128</v>
      </c>
      <c r="Q41" s="189" t="s">
        <v>55</v>
      </c>
    </row>
    <row r="42" spans="1:17" ht="14" x14ac:dyDescent="0.15">
      <c r="A42" s="71">
        <v>25</v>
      </c>
      <c r="B42" s="85"/>
      <c r="C42" s="138" t="s">
        <v>134</v>
      </c>
      <c r="D42" s="146">
        <v>22222</v>
      </c>
      <c r="E42" s="147" t="s">
        <v>136</v>
      </c>
      <c r="F42" s="138">
        <v>0</v>
      </c>
      <c r="G42" s="138">
        <v>0</v>
      </c>
      <c r="H42" s="138">
        <v>0</v>
      </c>
      <c r="I42" s="138">
        <v>13165</v>
      </c>
      <c r="J42" s="164" t="s">
        <v>802</v>
      </c>
      <c r="K42" s="148">
        <v>28</v>
      </c>
      <c r="L42" s="148">
        <v>24</v>
      </c>
      <c r="M42" s="136">
        <f>TRUNC(L42/K42,5)</f>
        <v>0.85714000000000001</v>
      </c>
      <c r="N42" s="149" t="s">
        <v>195</v>
      </c>
      <c r="O42" s="150" t="s">
        <v>55</v>
      </c>
      <c r="P42" s="158" t="s">
        <v>128</v>
      </c>
      <c r="Q42" s="189" t="s">
        <v>55</v>
      </c>
    </row>
    <row r="43" spans="1:17" ht="14" x14ac:dyDescent="0.15">
      <c r="A43" s="28">
        <v>26</v>
      </c>
      <c r="B43" s="85"/>
      <c r="C43" s="138" t="s">
        <v>134</v>
      </c>
      <c r="D43" s="146">
        <v>22222</v>
      </c>
      <c r="E43" s="147" t="s">
        <v>136</v>
      </c>
      <c r="F43" s="138">
        <v>0</v>
      </c>
      <c r="G43" s="138">
        <v>0</v>
      </c>
      <c r="H43" s="138">
        <v>0</v>
      </c>
      <c r="I43" s="138">
        <v>13165</v>
      </c>
      <c r="J43" s="164" t="s">
        <v>803</v>
      </c>
      <c r="K43" s="148">
        <v>0</v>
      </c>
      <c r="L43" s="148">
        <v>0</v>
      </c>
      <c r="M43" s="148">
        <v>0</v>
      </c>
      <c r="N43" s="149" t="s">
        <v>195</v>
      </c>
      <c r="O43" s="150" t="s">
        <v>55</v>
      </c>
      <c r="P43" s="158" t="s">
        <v>128</v>
      </c>
      <c r="Q43" s="189" t="s">
        <v>55</v>
      </c>
    </row>
    <row r="44" spans="1:17" ht="14" x14ac:dyDescent="0.15">
      <c r="A44" s="28">
        <v>27</v>
      </c>
      <c r="B44" s="85"/>
      <c r="C44" s="138" t="s">
        <v>134</v>
      </c>
      <c r="D44" s="146">
        <v>22222</v>
      </c>
      <c r="E44" s="147" t="s">
        <v>136</v>
      </c>
      <c r="F44" s="138">
        <v>0</v>
      </c>
      <c r="G44" s="138">
        <v>0</v>
      </c>
      <c r="H44" s="138">
        <v>0</v>
      </c>
      <c r="I44" s="138">
        <v>13165</v>
      </c>
      <c r="J44" s="164" t="s">
        <v>804</v>
      </c>
      <c r="K44" s="148">
        <f>SUM(K42:K43)</f>
        <v>28</v>
      </c>
      <c r="L44" s="148">
        <f>SUM(L42:L43)</f>
        <v>24</v>
      </c>
      <c r="M44" s="136">
        <f>TRUNC(L44/K44,5)</f>
        <v>0.85714000000000001</v>
      </c>
      <c r="N44" s="149" t="s">
        <v>195</v>
      </c>
      <c r="O44" s="150" t="s">
        <v>55</v>
      </c>
      <c r="P44" s="158" t="s">
        <v>128</v>
      </c>
      <c r="Q44" s="189" t="s">
        <v>55</v>
      </c>
    </row>
    <row r="45" spans="1:17" ht="14" x14ac:dyDescent="0.15">
      <c r="A45" s="28">
        <v>28</v>
      </c>
      <c r="B45" s="85"/>
      <c r="C45" s="138" t="s">
        <v>134</v>
      </c>
      <c r="D45" s="146">
        <v>22222</v>
      </c>
      <c r="E45" s="147" t="s">
        <v>136</v>
      </c>
      <c r="F45" s="138">
        <v>0</v>
      </c>
      <c r="G45" s="138">
        <v>0</v>
      </c>
      <c r="H45" s="138">
        <v>0</v>
      </c>
      <c r="I45" s="138">
        <v>13165</v>
      </c>
      <c r="J45" s="164" t="s">
        <v>959</v>
      </c>
      <c r="K45" s="148">
        <v>56</v>
      </c>
      <c r="L45" s="148">
        <v>53</v>
      </c>
      <c r="M45" s="136">
        <f>TRUNC(L45/K45,5)</f>
        <v>0.94642000000000004</v>
      </c>
      <c r="N45" s="149" t="s">
        <v>195</v>
      </c>
      <c r="O45" s="150" t="s">
        <v>55</v>
      </c>
      <c r="P45" s="158" t="s">
        <v>128</v>
      </c>
      <c r="Q45" s="189" t="s">
        <v>55</v>
      </c>
    </row>
    <row r="46" spans="1:17" ht="14" x14ac:dyDescent="0.15">
      <c r="A46" s="71">
        <v>29</v>
      </c>
      <c r="B46" s="85"/>
      <c r="C46" s="138" t="s">
        <v>134</v>
      </c>
      <c r="D46" s="146">
        <v>22222</v>
      </c>
      <c r="E46" s="147" t="s">
        <v>136</v>
      </c>
      <c r="F46" s="138">
        <v>0</v>
      </c>
      <c r="G46" s="138">
        <v>0</v>
      </c>
      <c r="H46" s="138">
        <v>0</v>
      </c>
      <c r="I46" s="138">
        <v>13165</v>
      </c>
      <c r="J46" s="164" t="s">
        <v>805</v>
      </c>
      <c r="K46" s="148">
        <v>0</v>
      </c>
      <c r="L46" s="148">
        <v>0</v>
      </c>
      <c r="M46" s="148">
        <v>0</v>
      </c>
      <c r="N46" s="149" t="s">
        <v>195</v>
      </c>
      <c r="O46" s="150" t="s">
        <v>55</v>
      </c>
      <c r="P46" s="158" t="s">
        <v>128</v>
      </c>
      <c r="Q46" s="189" t="s">
        <v>55</v>
      </c>
    </row>
    <row r="47" spans="1:17" ht="14" x14ac:dyDescent="0.15">
      <c r="A47" s="28">
        <v>30</v>
      </c>
      <c r="B47" s="85"/>
      <c r="C47" s="138" t="s">
        <v>134</v>
      </c>
      <c r="D47" s="146">
        <v>22222</v>
      </c>
      <c r="E47" s="147" t="s">
        <v>136</v>
      </c>
      <c r="F47" s="138">
        <v>0</v>
      </c>
      <c r="G47" s="138">
        <v>0</v>
      </c>
      <c r="H47" s="138">
        <v>0</v>
      </c>
      <c r="I47" s="138">
        <v>13165</v>
      </c>
      <c r="J47" s="164" t="s">
        <v>806</v>
      </c>
      <c r="K47" s="148">
        <f>SUM(K45:K46)</f>
        <v>56</v>
      </c>
      <c r="L47" s="148">
        <f>SUM(L45:L46)</f>
        <v>53</v>
      </c>
      <c r="M47" s="136">
        <f>TRUNC(L47/K47,5)</f>
        <v>0.94642000000000004</v>
      </c>
      <c r="N47" s="149" t="s">
        <v>195</v>
      </c>
      <c r="O47" s="150" t="s">
        <v>55</v>
      </c>
      <c r="P47" s="158" t="s">
        <v>128</v>
      </c>
      <c r="Q47" s="189" t="s">
        <v>55</v>
      </c>
    </row>
    <row r="48" spans="1:17" ht="14" x14ac:dyDescent="0.15">
      <c r="A48" s="28">
        <v>31</v>
      </c>
      <c r="B48" s="85"/>
      <c r="C48" s="138" t="s">
        <v>134</v>
      </c>
      <c r="D48" s="146">
        <v>22222</v>
      </c>
      <c r="E48" s="147" t="s">
        <v>136</v>
      </c>
      <c r="F48" s="138">
        <v>0</v>
      </c>
      <c r="G48" s="138">
        <v>0</v>
      </c>
      <c r="H48" s="138">
        <v>0</v>
      </c>
      <c r="I48" s="138">
        <v>13165</v>
      </c>
      <c r="J48" s="164" t="s">
        <v>807</v>
      </c>
      <c r="K48" s="148">
        <v>36</v>
      </c>
      <c r="L48" s="148">
        <v>32</v>
      </c>
      <c r="M48" s="136">
        <f>TRUNC(L48/K48,5)</f>
        <v>0.88888</v>
      </c>
      <c r="N48" s="149" t="s">
        <v>195</v>
      </c>
      <c r="O48" s="150" t="s">
        <v>55</v>
      </c>
      <c r="P48" s="158" t="s">
        <v>128</v>
      </c>
      <c r="Q48" s="189" t="s">
        <v>55</v>
      </c>
    </row>
    <row r="49" spans="1:17" ht="14" x14ac:dyDescent="0.15">
      <c r="A49" s="28">
        <v>32</v>
      </c>
      <c r="B49" s="85"/>
      <c r="C49" s="138" t="s">
        <v>134</v>
      </c>
      <c r="D49" s="146">
        <v>22222</v>
      </c>
      <c r="E49" s="147" t="s">
        <v>136</v>
      </c>
      <c r="F49" s="138">
        <v>0</v>
      </c>
      <c r="G49" s="138">
        <v>0</v>
      </c>
      <c r="H49" s="138">
        <v>0</v>
      </c>
      <c r="I49" s="138">
        <v>13165</v>
      </c>
      <c r="J49" s="164" t="s">
        <v>808</v>
      </c>
      <c r="K49" s="148">
        <v>0</v>
      </c>
      <c r="L49" s="148">
        <v>0</v>
      </c>
      <c r="M49" s="148">
        <v>0</v>
      </c>
      <c r="N49" s="149" t="s">
        <v>195</v>
      </c>
      <c r="O49" s="150" t="s">
        <v>55</v>
      </c>
      <c r="P49" s="158" t="s">
        <v>128</v>
      </c>
      <c r="Q49" s="189" t="s">
        <v>55</v>
      </c>
    </row>
    <row r="50" spans="1:17" ht="14" x14ac:dyDescent="0.15">
      <c r="A50" s="71">
        <v>33</v>
      </c>
      <c r="B50" s="85"/>
      <c r="C50" s="138" t="s">
        <v>134</v>
      </c>
      <c r="D50" s="146">
        <v>22222</v>
      </c>
      <c r="E50" s="147" t="s">
        <v>136</v>
      </c>
      <c r="F50" s="138">
        <v>0</v>
      </c>
      <c r="G50" s="138">
        <v>0</v>
      </c>
      <c r="H50" s="138">
        <v>0</v>
      </c>
      <c r="I50" s="138">
        <v>13165</v>
      </c>
      <c r="J50" s="164" t="s">
        <v>809</v>
      </c>
      <c r="K50" s="148">
        <f>SUM(K48:K49)</f>
        <v>36</v>
      </c>
      <c r="L50" s="148">
        <f>SUM(L48:L49)</f>
        <v>32</v>
      </c>
      <c r="M50" s="136">
        <f>TRUNC(L50/K50,5)</f>
        <v>0.88888</v>
      </c>
      <c r="N50" s="149" t="s">
        <v>195</v>
      </c>
      <c r="O50" s="150" t="s">
        <v>55</v>
      </c>
      <c r="P50" s="158" t="s">
        <v>128</v>
      </c>
      <c r="Q50" s="189" t="s">
        <v>55</v>
      </c>
    </row>
    <row r="51" spans="1:17" ht="14" x14ac:dyDescent="0.15">
      <c r="A51" s="28">
        <v>34</v>
      </c>
      <c r="B51" s="85"/>
      <c r="C51" s="138" t="s">
        <v>134</v>
      </c>
      <c r="D51" s="146">
        <v>22222</v>
      </c>
      <c r="E51" s="147" t="s">
        <v>136</v>
      </c>
      <c r="F51" s="138">
        <v>0</v>
      </c>
      <c r="G51" s="138">
        <v>0</v>
      </c>
      <c r="H51" s="138">
        <v>0</v>
      </c>
      <c r="I51" s="138">
        <v>13165</v>
      </c>
      <c r="J51" s="164" t="s">
        <v>810</v>
      </c>
      <c r="K51" s="148">
        <v>29</v>
      </c>
      <c r="L51" s="148">
        <v>26</v>
      </c>
      <c r="M51" s="136">
        <f>TRUNC(L51/K51,5)</f>
        <v>0.89654999999999996</v>
      </c>
      <c r="N51" s="149" t="s">
        <v>195</v>
      </c>
      <c r="O51" s="150" t="s">
        <v>55</v>
      </c>
      <c r="P51" s="158" t="s">
        <v>128</v>
      </c>
      <c r="Q51" s="189" t="s">
        <v>55</v>
      </c>
    </row>
    <row r="52" spans="1:17" ht="14" x14ac:dyDescent="0.15">
      <c r="A52" s="28">
        <v>35</v>
      </c>
      <c r="B52" s="85"/>
      <c r="C52" s="138" t="s">
        <v>134</v>
      </c>
      <c r="D52" s="146">
        <v>22222</v>
      </c>
      <c r="E52" s="147" t="s">
        <v>136</v>
      </c>
      <c r="F52" s="138">
        <v>0</v>
      </c>
      <c r="G52" s="138">
        <v>0</v>
      </c>
      <c r="H52" s="138">
        <v>0</v>
      </c>
      <c r="I52" s="138">
        <v>13165</v>
      </c>
      <c r="J52" s="164" t="s">
        <v>811</v>
      </c>
      <c r="K52" s="148">
        <v>0</v>
      </c>
      <c r="L52" s="148">
        <v>0</v>
      </c>
      <c r="M52" s="148">
        <v>0</v>
      </c>
      <c r="N52" s="149" t="s">
        <v>195</v>
      </c>
      <c r="O52" s="150" t="s">
        <v>55</v>
      </c>
      <c r="P52" s="158" t="s">
        <v>128</v>
      </c>
      <c r="Q52" s="189" t="s">
        <v>55</v>
      </c>
    </row>
    <row r="53" spans="1:17" ht="14" x14ac:dyDescent="0.15">
      <c r="A53" s="28">
        <v>36</v>
      </c>
      <c r="B53" s="85"/>
      <c r="C53" s="138" t="s">
        <v>134</v>
      </c>
      <c r="D53" s="146">
        <v>22222</v>
      </c>
      <c r="E53" s="147" t="s">
        <v>136</v>
      </c>
      <c r="F53" s="138">
        <v>0</v>
      </c>
      <c r="G53" s="138">
        <v>0</v>
      </c>
      <c r="H53" s="138">
        <v>0</v>
      </c>
      <c r="I53" s="138">
        <v>13165</v>
      </c>
      <c r="J53" s="164" t="s">
        <v>812</v>
      </c>
      <c r="K53" s="148">
        <f>SUM(K32,K35,K38,K41,K44,K47,K50,K51,K52)</f>
        <v>500</v>
      </c>
      <c r="L53" s="148">
        <f>SUM(L32,L35,L38,L41,L44,L47,L50,L51,L52)</f>
        <v>465</v>
      </c>
      <c r="M53" s="136">
        <f>TRUNC(L53/K53,5)</f>
        <v>0.93</v>
      </c>
      <c r="N53" s="149" t="s">
        <v>195</v>
      </c>
      <c r="O53" s="150" t="s">
        <v>55</v>
      </c>
      <c r="P53" s="158" t="s">
        <v>128</v>
      </c>
      <c r="Q53" s="189" t="s">
        <v>55</v>
      </c>
    </row>
    <row r="54" spans="1:17" ht="14" x14ac:dyDescent="0.15">
      <c r="A54" s="71">
        <v>37</v>
      </c>
      <c r="B54" s="85"/>
      <c r="C54" s="138" t="s">
        <v>134</v>
      </c>
      <c r="D54" s="146">
        <v>22222</v>
      </c>
      <c r="E54" s="147" t="s">
        <v>136</v>
      </c>
      <c r="F54" s="138">
        <v>0</v>
      </c>
      <c r="G54" s="138">
        <v>0</v>
      </c>
      <c r="H54" s="138">
        <v>0</v>
      </c>
      <c r="I54" s="138">
        <v>13165</v>
      </c>
      <c r="J54" s="164" t="s">
        <v>813</v>
      </c>
      <c r="K54" s="148">
        <v>217</v>
      </c>
      <c r="L54" s="148">
        <v>205</v>
      </c>
      <c r="M54" s="136">
        <f>TRUNC(L54/K54,5)</f>
        <v>0.94469999999999998</v>
      </c>
      <c r="N54" s="149" t="s">
        <v>195</v>
      </c>
      <c r="O54" s="150" t="s">
        <v>55</v>
      </c>
      <c r="P54" s="158" t="s">
        <v>128</v>
      </c>
      <c r="Q54" s="189" t="s">
        <v>55</v>
      </c>
    </row>
    <row r="55" spans="1:17" ht="14" x14ac:dyDescent="0.15">
      <c r="A55" s="28">
        <v>38</v>
      </c>
      <c r="B55" s="85"/>
      <c r="C55" s="138" t="s">
        <v>134</v>
      </c>
      <c r="D55" s="146">
        <v>22222</v>
      </c>
      <c r="E55" s="147" t="s">
        <v>136</v>
      </c>
      <c r="F55" s="138">
        <v>0</v>
      </c>
      <c r="G55" s="138">
        <v>0</v>
      </c>
      <c r="H55" s="138">
        <v>0</v>
      </c>
      <c r="I55" s="138">
        <v>13165</v>
      </c>
      <c r="J55" s="164" t="s">
        <v>814</v>
      </c>
      <c r="K55" s="148">
        <v>0</v>
      </c>
      <c r="L55" s="148">
        <v>0</v>
      </c>
      <c r="M55" s="148">
        <v>0</v>
      </c>
      <c r="N55" s="149" t="s">
        <v>195</v>
      </c>
      <c r="O55" s="150" t="s">
        <v>55</v>
      </c>
      <c r="P55" s="158" t="s">
        <v>128</v>
      </c>
      <c r="Q55" s="189" t="s">
        <v>55</v>
      </c>
    </row>
    <row r="56" spans="1:17" ht="14" x14ac:dyDescent="0.15">
      <c r="A56" s="28">
        <v>39</v>
      </c>
      <c r="B56" s="85"/>
      <c r="C56" s="138" t="s">
        <v>134</v>
      </c>
      <c r="D56" s="146">
        <v>22222</v>
      </c>
      <c r="E56" s="147" t="s">
        <v>136</v>
      </c>
      <c r="F56" s="138">
        <v>0</v>
      </c>
      <c r="G56" s="138">
        <v>0</v>
      </c>
      <c r="H56" s="138">
        <v>0</v>
      </c>
      <c r="I56" s="138">
        <v>13165</v>
      </c>
      <c r="J56" s="164" t="s">
        <v>815</v>
      </c>
      <c r="K56" s="148">
        <f>SUM(K54:K55)</f>
        <v>217</v>
      </c>
      <c r="L56" s="148">
        <f>SUM(L54:L55)</f>
        <v>205</v>
      </c>
      <c r="M56" s="136">
        <f>TRUNC(L56/K56,5)</f>
        <v>0.94469999999999998</v>
      </c>
      <c r="N56" s="149" t="s">
        <v>195</v>
      </c>
      <c r="O56" s="150" t="s">
        <v>55</v>
      </c>
      <c r="P56" s="158" t="s">
        <v>128</v>
      </c>
      <c r="Q56" s="189" t="s">
        <v>55</v>
      </c>
    </row>
    <row r="57" spans="1:17" ht="14" x14ac:dyDescent="0.15">
      <c r="A57" s="28">
        <v>40</v>
      </c>
      <c r="B57" s="85"/>
      <c r="C57" s="138" t="s">
        <v>134</v>
      </c>
      <c r="D57" s="146">
        <v>22222</v>
      </c>
      <c r="E57" s="147" t="s">
        <v>136</v>
      </c>
      <c r="F57" s="138">
        <v>0</v>
      </c>
      <c r="G57" s="138">
        <v>0</v>
      </c>
      <c r="H57" s="138">
        <v>0</v>
      </c>
      <c r="I57" s="138">
        <v>13165</v>
      </c>
      <c r="J57" s="164" t="s">
        <v>816</v>
      </c>
      <c r="K57" s="148">
        <v>254</v>
      </c>
      <c r="L57" s="148">
        <v>234</v>
      </c>
      <c r="M57" s="136">
        <f>TRUNC(L57/K57,5)</f>
        <v>0.92125000000000001</v>
      </c>
      <c r="N57" s="149" t="s">
        <v>195</v>
      </c>
      <c r="O57" s="150" t="s">
        <v>55</v>
      </c>
      <c r="P57" s="158" t="s">
        <v>128</v>
      </c>
      <c r="Q57" s="189" t="s">
        <v>55</v>
      </c>
    </row>
    <row r="58" spans="1:17" ht="14" x14ac:dyDescent="0.15">
      <c r="A58" s="71">
        <v>41</v>
      </c>
      <c r="B58" s="85"/>
      <c r="C58" s="138" t="s">
        <v>134</v>
      </c>
      <c r="D58" s="146">
        <v>22222</v>
      </c>
      <c r="E58" s="147" t="s">
        <v>136</v>
      </c>
      <c r="F58" s="138">
        <v>0</v>
      </c>
      <c r="G58" s="138">
        <v>0</v>
      </c>
      <c r="H58" s="138">
        <v>0</v>
      </c>
      <c r="I58" s="138">
        <v>13165</v>
      </c>
      <c r="J58" s="164" t="s">
        <v>817</v>
      </c>
      <c r="K58" s="148">
        <v>0</v>
      </c>
      <c r="L58" s="148">
        <v>0</v>
      </c>
      <c r="M58" s="148">
        <v>0</v>
      </c>
      <c r="N58" s="149" t="s">
        <v>195</v>
      </c>
      <c r="O58" s="150" t="s">
        <v>55</v>
      </c>
      <c r="P58" s="158" t="s">
        <v>128</v>
      </c>
      <c r="Q58" s="189" t="s">
        <v>55</v>
      </c>
    </row>
    <row r="59" spans="1:17" ht="14" x14ac:dyDescent="0.15">
      <c r="A59" s="28">
        <v>42</v>
      </c>
      <c r="B59" s="85"/>
      <c r="C59" s="138" t="s">
        <v>134</v>
      </c>
      <c r="D59" s="146">
        <v>22222</v>
      </c>
      <c r="E59" s="147" t="s">
        <v>136</v>
      </c>
      <c r="F59" s="138">
        <v>0</v>
      </c>
      <c r="G59" s="138">
        <v>0</v>
      </c>
      <c r="H59" s="138">
        <v>0</v>
      </c>
      <c r="I59" s="138">
        <v>13165</v>
      </c>
      <c r="J59" s="164" t="s">
        <v>818</v>
      </c>
      <c r="K59" s="148">
        <f>SUM(K57:K58)</f>
        <v>254</v>
      </c>
      <c r="L59" s="148">
        <f>SUM(L57:L58)</f>
        <v>234</v>
      </c>
      <c r="M59" s="136">
        <f>TRUNC(L59/K59,5)</f>
        <v>0.92125000000000001</v>
      </c>
      <c r="N59" s="149" t="s">
        <v>195</v>
      </c>
      <c r="O59" s="150" t="s">
        <v>55</v>
      </c>
      <c r="P59" s="158" t="s">
        <v>128</v>
      </c>
      <c r="Q59" s="189" t="s">
        <v>55</v>
      </c>
    </row>
    <row r="60" spans="1:17" ht="14" x14ac:dyDescent="0.15">
      <c r="A60" s="28">
        <v>43</v>
      </c>
      <c r="B60" s="85"/>
      <c r="C60" s="138" t="s">
        <v>134</v>
      </c>
      <c r="D60" s="146">
        <v>22222</v>
      </c>
      <c r="E60" s="147" t="s">
        <v>136</v>
      </c>
      <c r="F60" s="138">
        <v>0</v>
      </c>
      <c r="G60" s="138">
        <v>0</v>
      </c>
      <c r="H60" s="138">
        <v>0</v>
      </c>
      <c r="I60" s="138">
        <v>13165</v>
      </c>
      <c r="J60" s="164" t="s">
        <v>819</v>
      </c>
      <c r="K60" s="148">
        <v>29</v>
      </c>
      <c r="L60" s="148">
        <v>26</v>
      </c>
      <c r="M60" s="136">
        <f>TRUNC(L60/K60,5)</f>
        <v>0.89654999999999996</v>
      </c>
      <c r="N60" s="149" t="s">
        <v>195</v>
      </c>
      <c r="O60" s="150" t="s">
        <v>55</v>
      </c>
      <c r="P60" s="158" t="s">
        <v>128</v>
      </c>
      <c r="Q60" s="189" t="s">
        <v>55</v>
      </c>
    </row>
    <row r="61" spans="1:17" ht="14" x14ac:dyDescent="0.15">
      <c r="A61" s="28">
        <v>44</v>
      </c>
      <c r="B61" s="85"/>
      <c r="C61" s="138" t="s">
        <v>134</v>
      </c>
      <c r="D61" s="146">
        <v>22222</v>
      </c>
      <c r="E61" s="147" t="s">
        <v>136</v>
      </c>
      <c r="F61" s="138">
        <v>0</v>
      </c>
      <c r="G61" s="138">
        <v>0</v>
      </c>
      <c r="H61" s="138">
        <v>0</v>
      </c>
      <c r="I61" s="138">
        <v>13165</v>
      </c>
      <c r="J61" s="164" t="s">
        <v>820</v>
      </c>
      <c r="K61" s="148">
        <v>0</v>
      </c>
      <c r="L61" s="148">
        <v>0</v>
      </c>
      <c r="M61" s="148">
        <v>0</v>
      </c>
      <c r="N61" s="149" t="s">
        <v>195</v>
      </c>
      <c r="O61" s="150" t="s">
        <v>55</v>
      </c>
      <c r="P61" s="158" t="s">
        <v>128</v>
      </c>
      <c r="Q61" s="189" t="s">
        <v>55</v>
      </c>
    </row>
    <row r="62" spans="1:17" ht="14" x14ac:dyDescent="0.15">
      <c r="A62" s="71">
        <v>45</v>
      </c>
      <c r="B62" s="85"/>
      <c r="C62" s="138" t="s">
        <v>134</v>
      </c>
      <c r="D62" s="146">
        <v>22222</v>
      </c>
      <c r="E62" s="147" t="s">
        <v>136</v>
      </c>
      <c r="F62" s="138">
        <v>0</v>
      </c>
      <c r="G62" s="138">
        <v>0</v>
      </c>
      <c r="H62" s="138">
        <v>0</v>
      </c>
      <c r="I62" s="138">
        <v>13165</v>
      </c>
      <c r="J62" s="164" t="s">
        <v>821</v>
      </c>
      <c r="K62" s="148">
        <f>SUM(K56,K59,K60,K61)</f>
        <v>500</v>
      </c>
      <c r="L62" s="148">
        <f>SUM(L56,L59,L60,L61)</f>
        <v>465</v>
      </c>
      <c r="M62" s="136">
        <f t="shared" ref="M62:M82" si="1">TRUNC(L62/K62,5)</f>
        <v>0.93</v>
      </c>
      <c r="N62" s="149" t="s">
        <v>195</v>
      </c>
      <c r="O62" s="150" t="s">
        <v>55</v>
      </c>
      <c r="P62" s="158" t="s">
        <v>128</v>
      </c>
      <c r="Q62" s="189" t="s">
        <v>55</v>
      </c>
    </row>
    <row r="63" spans="1:17" x14ac:dyDescent="0.15">
      <c r="A63" s="28">
        <v>46</v>
      </c>
      <c r="B63" s="85"/>
      <c r="C63" s="29" t="s">
        <v>134</v>
      </c>
      <c r="D63" s="91">
        <v>22222</v>
      </c>
      <c r="E63" s="87" t="s">
        <v>136</v>
      </c>
      <c r="F63" s="29">
        <v>0</v>
      </c>
      <c r="G63" s="29">
        <v>0</v>
      </c>
      <c r="H63" s="29">
        <v>0</v>
      </c>
      <c r="I63" s="29">
        <v>13165</v>
      </c>
      <c r="J63" s="29" t="s">
        <v>60</v>
      </c>
      <c r="K63" s="29">
        <v>9406</v>
      </c>
      <c r="L63" s="101">
        <v>765</v>
      </c>
      <c r="M63" s="98">
        <f t="shared" si="1"/>
        <v>8.133E-2</v>
      </c>
      <c r="N63" s="29" t="s">
        <v>195</v>
      </c>
      <c r="O63" s="89" t="s">
        <v>55</v>
      </c>
      <c r="P63" s="157" t="s">
        <v>128</v>
      </c>
      <c r="Q63" s="189" t="s">
        <v>55</v>
      </c>
    </row>
    <row r="64" spans="1:17" x14ac:dyDescent="0.15">
      <c r="A64" s="28">
        <v>47</v>
      </c>
      <c r="B64" s="85"/>
      <c r="C64" s="29" t="s">
        <v>134</v>
      </c>
      <c r="D64" s="91">
        <v>22222</v>
      </c>
      <c r="E64" s="87" t="s">
        <v>136</v>
      </c>
      <c r="F64" s="29">
        <v>0</v>
      </c>
      <c r="G64" s="29">
        <v>0</v>
      </c>
      <c r="H64" s="29">
        <v>0</v>
      </c>
      <c r="I64" s="29">
        <v>13165</v>
      </c>
      <c r="J64" s="29" t="s">
        <v>61</v>
      </c>
      <c r="K64" s="29">
        <v>9406</v>
      </c>
      <c r="L64" s="101">
        <v>1525</v>
      </c>
      <c r="M64" s="98">
        <f t="shared" si="1"/>
        <v>0.16213</v>
      </c>
      <c r="N64" s="29" t="s">
        <v>195</v>
      </c>
      <c r="O64" s="89" t="s">
        <v>55</v>
      </c>
      <c r="P64" s="157" t="s">
        <v>128</v>
      </c>
      <c r="Q64" s="189" t="s">
        <v>55</v>
      </c>
    </row>
    <row r="65" spans="1:17" x14ac:dyDescent="0.15">
      <c r="A65" s="28">
        <v>48</v>
      </c>
      <c r="B65" s="85"/>
      <c r="C65" s="29" t="s">
        <v>134</v>
      </c>
      <c r="D65" s="91">
        <v>22222</v>
      </c>
      <c r="E65" s="87" t="s">
        <v>136</v>
      </c>
      <c r="F65" s="29">
        <v>0</v>
      </c>
      <c r="G65" s="29">
        <v>0</v>
      </c>
      <c r="H65" s="29">
        <v>0</v>
      </c>
      <c r="I65" s="29">
        <v>13165</v>
      </c>
      <c r="J65" s="29" t="s">
        <v>951</v>
      </c>
      <c r="K65" s="101">
        <v>2210</v>
      </c>
      <c r="L65" s="101">
        <v>800</v>
      </c>
      <c r="M65" s="98">
        <f t="shared" si="1"/>
        <v>0.36198999999999998</v>
      </c>
      <c r="N65" s="29" t="s">
        <v>195</v>
      </c>
      <c r="O65" s="89" t="s">
        <v>55</v>
      </c>
      <c r="P65" s="157" t="s">
        <v>128</v>
      </c>
      <c r="Q65" s="189" t="s">
        <v>55</v>
      </c>
    </row>
    <row r="66" spans="1:17" x14ac:dyDescent="0.15">
      <c r="A66" s="71">
        <v>49</v>
      </c>
      <c r="B66" s="85"/>
      <c r="C66" s="29" t="s">
        <v>134</v>
      </c>
      <c r="D66" s="91">
        <v>22222</v>
      </c>
      <c r="E66" s="87" t="s">
        <v>136</v>
      </c>
      <c r="F66" s="29">
        <v>0</v>
      </c>
      <c r="G66" s="29">
        <v>0</v>
      </c>
      <c r="H66" s="29">
        <v>0</v>
      </c>
      <c r="I66" s="29">
        <v>13165</v>
      </c>
      <c r="J66" s="29" t="s">
        <v>952</v>
      </c>
      <c r="K66" s="101">
        <v>8268</v>
      </c>
      <c r="L66" s="101">
        <v>5072</v>
      </c>
      <c r="M66" s="98">
        <f t="shared" si="1"/>
        <v>0.61343999999999999</v>
      </c>
      <c r="N66" s="29" t="s">
        <v>195</v>
      </c>
      <c r="O66" s="89" t="s">
        <v>55</v>
      </c>
      <c r="P66" s="157" t="s">
        <v>128</v>
      </c>
      <c r="Q66" s="189" t="s">
        <v>55</v>
      </c>
    </row>
    <row r="67" spans="1:17" x14ac:dyDescent="0.15">
      <c r="A67" s="28">
        <v>50</v>
      </c>
      <c r="B67" s="85"/>
      <c r="C67" s="29" t="s">
        <v>134</v>
      </c>
      <c r="D67" s="91">
        <v>22222</v>
      </c>
      <c r="E67" s="87" t="s">
        <v>136</v>
      </c>
      <c r="F67" s="29">
        <v>0</v>
      </c>
      <c r="G67" s="29">
        <v>0</v>
      </c>
      <c r="H67" s="29">
        <v>0</v>
      </c>
      <c r="I67" s="29">
        <v>13165</v>
      </c>
      <c r="J67" s="29" t="s">
        <v>953</v>
      </c>
      <c r="K67" s="101">
        <f>SUM(K65:K66)</f>
        <v>10478</v>
      </c>
      <c r="L67" s="101">
        <f>SUM(L65:L66)</f>
        <v>5872</v>
      </c>
      <c r="M67" s="98">
        <f t="shared" si="1"/>
        <v>0.56040999999999996</v>
      </c>
      <c r="N67" s="29" t="s">
        <v>195</v>
      </c>
      <c r="O67" s="89" t="s">
        <v>55</v>
      </c>
      <c r="P67" s="157" t="s">
        <v>128</v>
      </c>
      <c r="Q67" s="189" t="s">
        <v>55</v>
      </c>
    </row>
    <row r="68" spans="1:17" x14ac:dyDescent="0.15">
      <c r="A68" s="28">
        <v>51</v>
      </c>
      <c r="B68" s="85"/>
      <c r="C68" s="29" t="s">
        <v>134</v>
      </c>
      <c r="D68" s="91">
        <v>22222</v>
      </c>
      <c r="E68" s="87" t="s">
        <v>136</v>
      </c>
      <c r="F68" s="29">
        <v>0</v>
      </c>
      <c r="G68" s="29">
        <v>0</v>
      </c>
      <c r="H68" s="29">
        <v>0</v>
      </c>
      <c r="I68" s="29">
        <v>13165</v>
      </c>
      <c r="J68" s="29" t="s">
        <v>140</v>
      </c>
      <c r="K68" s="101">
        <v>509</v>
      </c>
      <c r="L68" s="101">
        <v>407</v>
      </c>
      <c r="M68" s="98">
        <f t="shared" si="1"/>
        <v>0.79959999999999998</v>
      </c>
      <c r="N68" s="29" t="s">
        <v>195</v>
      </c>
      <c r="O68" s="89" t="s">
        <v>55</v>
      </c>
      <c r="P68" s="157" t="s">
        <v>128</v>
      </c>
      <c r="Q68" s="189" t="s">
        <v>55</v>
      </c>
    </row>
    <row r="69" spans="1:17" x14ac:dyDescent="0.15">
      <c r="A69" s="28">
        <v>52</v>
      </c>
      <c r="B69" s="85"/>
      <c r="C69" s="29" t="s">
        <v>134</v>
      </c>
      <c r="D69" s="91">
        <v>22222</v>
      </c>
      <c r="E69" s="87" t="s">
        <v>136</v>
      </c>
      <c r="F69" s="29">
        <v>0</v>
      </c>
      <c r="G69" s="29">
        <v>0</v>
      </c>
      <c r="H69" s="29">
        <v>0</v>
      </c>
      <c r="I69" s="29">
        <v>13165</v>
      </c>
      <c r="J69" s="29" t="s">
        <v>64</v>
      </c>
      <c r="K69" s="101">
        <v>509</v>
      </c>
      <c r="L69" s="101">
        <v>475</v>
      </c>
      <c r="M69" s="98">
        <f t="shared" si="1"/>
        <v>0.93320000000000003</v>
      </c>
      <c r="N69" s="29" t="s">
        <v>195</v>
      </c>
      <c r="O69" s="89" t="s">
        <v>55</v>
      </c>
      <c r="P69" s="157" t="s">
        <v>128</v>
      </c>
      <c r="Q69" s="189" t="s">
        <v>55</v>
      </c>
    </row>
    <row r="70" spans="1:17" x14ac:dyDescent="0.15">
      <c r="A70" s="71">
        <v>53</v>
      </c>
      <c r="B70" s="85"/>
      <c r="C70" s="29" t="s">
        <v>134</v>
      </c>
      <c r="D70" s="91">
        <v>22222</v>
      </c>
      <c r="E70" s="87" t="s">
        <v>136</v>
      </c>
      <c r="F70" s="29">
        <v>0</v>
      </c>
      <c r="G70" s="29">
        <v>0</v>
      </c>
      <c r="H70" s="29">
        <v>0</v>
      </c>
      <c r="I70" s="29">
        <v>13165</v>
      </c>
      <c r="J70" s="29" t="s">
        <v>66</v>
      </c>
      <c r="K70" s="101">
        <v>509</v>
      </c>
      <c r="L70" s="101">
        <v>475</v>
      </c>
      <c r="M70" s="98">
        <f t="shared" si="1"/>
        <v>0.93320000000000003</v>
      </c>
      <c r="N70" s="29" t="s">
        <v>195</v>
      </c>
      <c r="O70" s="89" t="s">
        <v>55</v>
      </c>
      <c r="P70" s="157" t="s">
        <v>128</v>
      </c>
      <c r="Q70" s="189" t="s">
        <v>55</v>
      </c>
    </row>
    <row r="71" spans="1:17" x14ac:dyDescent="0.15">
      <c r="A71" s="28">
        <v>54</v>
      </c>
      <c r="B71" s="42"/>
      <c r="C71" s="29" t="s">
        <v>134</v>
      </c>
      <c r="D71" s="91">
        <v>22222</v>
      </c>
      <c r="E71" s="87" t="s">
        <v>136</v>
      </c>
      <c r="F71" s="29">
        <v>0</v>
      </c>
      <c r="G71" s="29">
        <v>0</v>
      </c>
      <c r="H71" s="29">
        <v>0</v>
      </c>
      <c r="I71" s="29">
        <v>13165</v>
      </c>
      <c r="J71" s="29" t="s">
        <v>67</v>
      </c>
      <c r="K71" s="101">
        <v>509</v>
      </c>
      <c r="L71" s="101">
        <v>469</v>
      </c>
      <c r="M71" s="98">
        <f t="shared" si="1"/>
        <v>0.92140999999999995</v>
      </c>
      <c r="N71" s="29" t="s">
        <v>195</v>
      </c>
      <c r="O71" s="89" t="s">
        <v>55</v>
      </c>
      <c r="P71" s="157" t="s">
        <v>128</v>
      </c>
      <c r="Q71" s="189" t="s">
        <v>55</v>
      </c>
    </row>
    <row r="72" spans="1:17" s="6" customFormat="1" x14ac:dyDescent="0.15">
      <c r="A72" s="28">
        <v>55</v>
      </c>
      <c r="B72" s="42"/>
      <c r="C72" s="29" t="s">
        <v>134</v>
      </c>
      <c r="D72" s="91">
        <v>22222</v>
      </c>
      <c r="E72" s="87" t="s">
        <v>136</v>
      </c>
      <c r="F72" s="29">
        <v>0</v>
      </c>
      <c r="G72" s="29">
        <v>0</v>
      </c>
      <c r="H72" s="29">
        <v>0</v>
      </c>
      <c r="I72" s="29">
        <v>13165</v>
      </c>
      <c r="J72" s="29" t="s">
        <v>69</v>
      </c>
      <c r="K72" s="101">
        <v>509</v>
      </c>
      <c r="L72" s="101">
        <v>463</v>
      </c>
      <c r="M72" s="98">
        <f t="shared" si="1"/>
        <v>0.90961999999999998</v>
      </c>
      <c r="N72" s="29" t="s">
        <v>195</v>
      </c>
      <c r="O72" s="89" t="s">
        <v>55</v>
      </c>
      <c r="P72" s="157" t="s">
        <v>128</v>
      </c>
      <c r="Q72" s="189" t="s">
        <v>55</v>
      </c>
    </row>
    <row r="73" spans="1:17" x14ac:dyDescent="0.15">
      <c r="A73" s="28">
        <v>56</v>
      </c>
      <c r="B73" s="42"/>
      <c r="C73" s="29" t="s">
        <v>134</v>
      </c>
      <c r="D73" s="91">
        <v>22222</v>
      </c>
      <c r="E73" s="87" t="s">
        <v>136</v>
      </c>
      <c r="F73" s="29">
        <v>0</v>
      </c>
      <c r="G73" s="29">
        <v>0</v>
      </c>
      <c r="H73" s="29">
        <v>0</v>
      </c>
      <c r="I73" s="29">
        <v>13165</v>
      </c>
      <c r="J73" s="106" t="s">
        <v>72</v>
      </c>
      <c r="K73" s="101">
        <v>509</v>
      </c>
      <c r="L73" s="101">
        <v>457</v>
      </c>
      <c r="M73" s="98">
        <f t="shared" si="1"/>
        <v>0.89783000000000002</v>
      </c>
      <c r="N73" s="29" t="s">
        <v>195</v>
      </c>
      <c r="O73" s="89" t="s">
        <v>55</v>
      </c>
      <c r="P73" s="157" t="s">
        <v>128</v>
      </c>
      <c r="Q73" s="189" t="s">
        <v>55</v>
      </c>
    </row>
    <row r="74" spans="1:17" x14ac:dyDescent="0.15">
      <c r="A74" s="71">
        <v>57</v>
      </c>
      <c r="B74" s="42"/>
      <c r="C74" s="29" t="s">
        <v>134</v>
      </c>
      <c r="D74" s="91">
        <v>22222</v>
      </c>
      <c r="E74" s="87" t="s">
        <v>136</v>
      </c>
      <c r="F74" s="29">
        <v>0</v>
      </c>
      <c r="G74" s="29">
        <v>0</v>
      </c>
      <c r="H74" s="29">
        <v>0</v>
      </c>
      <c r="I74" s="29">
        <v>13165</v>
      </c>
      <c r="J74" s="106" t="s">
        <v>75</v>
      </c>
      <c r="K74" s="101">
        <v>509</v>
      </c>
      <c r="L74" s="101">
        <v>488</v>
      </c>
      <c r="M74" s="98">
        <f t="shared" si="1"/>
        <v>0.95874000000000004</v>
      </c>
      <c r="N74" s="29" t="s">
        <v>195</v>
      </c>
      <c r="O74" s="89" t="s">
        <v>55</v>
      </c>
      <c r="P74" s="157" t="s">
        <v>128</v>
      </c>
      <c r="Q74" s="189" t="s">
        <v>55</v>
      </c>
    </row>
    <row r="75" spans="1:17" x14ac:dyDescent="0.15">
      <c r="A75" s="28">
        <v>58</v>
      </c>
      <c r="B75" s="85"/>
      <c r="C75" s="29" t="s">
        <v>134</v>
      </c>
      <c r="D75" s="91">
        <v>22222</v>
      </c>
      <c r="E75" s="87" t="s">
        <v>136</v>
      </c>
      <c r="F75" s="29">
        <v>0</v>
      </c>
      <c r="G75" s="29">
        <v>0</v>
      </c>
      <c r="H75" s="29">
        <v>0</v>
      </c>
      <c r="I75" s="29">
        <v>13165</v>
      </c>
      <c r="J75" s="29" t="s">
        <v>78</v>
      </c>
      <c r="K75" s="101">
        <v>509</v>
      </c>
      <c r="L75" s="101">
        <v>482</v>
      </c>
      <c r="M75" s="98">
        <f t="shared" si="1"/>
        <v>0.94694999999999996</v>
      </c>
      <c r="N75" s="29" t="s">
        <v>195</v>
      </c>
      <c r="O75" s="89" t="s">
        <v>55</v>
      </c>
      <c r="P75" s="157" t="s">
        <v>128</v>
      </c>
      <c r="Q75" s="189" t="s">
        <v>55</v>
      </c>
    </row>
    <row r="76" spans="1:17" x14ac:dyDescent="0.15">
      <c r="A76" s="28">
        <v>59</v>
      </c>
      <c r="B76" s="85"/>
      <c r="C76" s="29" t="s">
        <v>134</v>
      </c>
      <c r="D76" s="91">
        <v>22222</v>
      </c>
      <c r="E76" s="87" t="s">
        <v>136</v>
      </c>
      <c r="F76" s="29">
        <v>0</v>
      </c>
      <c r="G76" s="29">
        <v>0</v>
      </c>
      <c r="H76" s="29">
        <v>0</v>
      </c>
      <c r="I76" s="29">
        <v>13165</v>
      </c>
      <c r="J76" s="29" t="s">
        <v>81</v>
      </c>
      <c r="K76" s="101">
        <v>509</v>
      </c>
      <c r="L76" s="101">
        <v>475</v>
      </c>
      <c r="M76" s="98">
        <f t="shared" si="1"/>
        <v>0.93320000000000003</v>
      </c>
      <c r="N76" s="29" t="s">
        <v>195</v>
      </c>
      <c r="O76" s="89" t="s">
        <v>55</v>
      </c>
      <c r="P76" s="157" t="s">
        <v>128</v>
      </c>
      <c r="Q76" s="189" t="s">
        <v>55</v>
      </c>
    </row>
    <row r="77" spans="1:17" x14ac:dyDescent="0.15">
      <c r="A77" s="28">
        <v>60</v>
      </c>
      <c r="B77" s="85"/>
      <c r="C77" s="29" t="s">
        <v>134</v>
      </c>
      <c r="D77" s="91">
        <v>22222</v>
      </c>
      <c r="E77" s="87" t="s">
        <v>136</v>
      </c>
      <c r="F77" s="29">
        <v>0</v>
      </c>
      <c r="G77" s="29">
        <v>0</v>
      </c>
      <c r="H77" s="29">
        <v>0</v>
      </c>
      <c r="I77" s="29">
        <v>13165</v>
      </c>
      <c r="J77" s="29" t="s">
        <v>83</v>
      </c>
      <c r="K77" s="101">
        <v>509</v>
      </c>
      <c r="L77" s="101">
        <v>469</v>
      </c>
      <c r="M77" s="98">
        <f t="shared" si="1"/>
        <v>0.92140999999999995</v>
      </c>
      <c r="N77" s="29" t="s">
        <v>195</v>
      </c>
      <c r="O77" s="89" t="s">
        <v>55</v>
      </c>
      <c r="P77" s="157" t="s">
        <v>128</v>
      </c>
      <c r="Q77" s="189" t="s">
        <v>55</v>
      </c>
    </row>
    <row r="78" spans="1:17" x14ac:dyDescent="0.15">
      <c r="A78" s="71">
        <v>61</v>
      </c>
      <c r="B78" s="85"/>
      <c r="C78" s="29" t="s">
        <v>134</v>
      </c>
      <c r="D78" s="91">
        <v>22222</v>
      </c>
      <c r="E78" s="87" t="s">
        <v>136</v>
      </c>
      <c r="F78" s="29">
        <v>0</v>
      </c>
      <c r="G78" s="29">
        <v>0</v>
      </c>
      <c r="H78" s="29">
        <v>0</v>
      </c>
      <c r="I78" s="29">
        <v>13165</v>
      </c>
      <c r="J78" s="29" t="s">
        <v>86</v>
      </c>
      <c r="K78" s="101">
        <v>509</v>
      </c>
      <c r="L78" s="101">
        <v>463</v>
      </c>
      <c r="M78" s="98">
        <f t="shared" si="1"/>
        <v>0.90961999999999998</v>
      </c>
      <c r="N78" s="29" t="s">
        <v>195</v>
      </c>
      <c r="O78" s="89" t="s">
        <v>55</v>
      </c>
      <c r="P78" s="157" t="s">
        <v>128</v>
      </c>
      <c r="Q78" s="189" t="s">
        <v>55</v>
      </c>
    </row>
    <row r="79" spans="1:17" ht="14" x14ac:dyDescent="0.15">
      <c r="A79" s="28">
        <v>62</v>
      </c>
      <c r="B79" s="85"/>
      <c r="C79" s="138" t="s">
        <v>134</v>
      </c>
      <c r="D79" s="146">
        <v>22222</v>
      </c>
      <c r="E79" s="147" t="s">
        <v>136</v>
      </c>
      <c r="F79" s="138">
        <v>0</v>
      </c>
      <c r="G79" s="138">
        <v>0</v>
      </c>
      <c r="H79" s="138">
        <v>0</v>
      </c>
      <c r="I79" s="138">
        <v>13165</v>
      </c>
      <c r="J79" s="165" t="s">
        <v>359</v>
      </c>
      <c r="K79" s="148">
        <v>347</v>
      </c>
      <c r="L79" s="148">
        <v>184</v>
      </c>
      <c r="M79" s="136">
        <f t="shared" si="1"/>
        <v>0.53025</v>
      </c>
      <c r="N79" s="138" t="s">
        <v>195</v>
      </c>
      <c r="O79" s="150" t="s">
        <v>55</v>
      </c>
      <c r="P79" s="158" t="s">
        <v>128</v>
      </c>
      <c r="Q79" s="189" t="s">
        <v>55</v>
      </c>
    </row>
    <row r="80" spans="1:17" ht="14" x14ac:dyDescent="0.15">
      <c r="A80" s="28">
        <v>63</v>
      </c>
      <c r="B80" s="85"/>
      <c r="C80" s="138" t="s">
        <v>134</v>
      </c>
      <c r="D80" s="146">
        <v>22222</v>
      </c>
      <c r="E80" s="147" t="s">
        <v>136</v>
      </c>
      <c r="F80" s="138">
        <v>0</v>
      </c>
      <c r="G80" s="138">
        <v>0</v>
      </c>
      <c r="H80" s="138">
        <v>0</v>
      </c>
      <c r="I80" s="138">
        <v>13165</v>
      </c>
      <c r="J80" s="165" t="s">
        <v>360</v>
      </c>
      <c r="K80" s="148">
        <v>217</v>
      </c>
      <c r="L80" s="148">
        <v>140</v>
      </c>
      <c r="M80" s="136">
        <f t="shared" si="1"/>
        <v>0.64515999999999996</v>
      </c>
      <c r="N80" s="138" t="s">
        <v>195</v>
      </c>
      <c r="O80" s="150" t="s">
        <v>55</v>
      </c>
      <c r="P80" s="158" t="s">
        <v>128</v>
      </c>
      <c r="Q80" s="189" t="s">
        <v>55</v>
      </c>
    </row>
    <row r="81" spans="1:17" x14ac:dyDescent="0.15">
      <c r="A81" s="28">
        <v>64</v>
      </c>
      <c r="B81" s="85"/>
      <c r="C81" s="29" t="s">
        <v>134</v>
      </c>
      <c r="D81" s="91">
        <v>22222</v>
      </c>
      <c r="E81" s="87" t="s">
        <v>136</v>
      </c>
      <c r="F81" s="29">
        <v>0</v>
      </c>
      <c r="G81" s="29">
        <v>0</v>
      </c>
      <c r="H81" s="29">
        <v>0</v>
      </c>
      <c r="I81" s="29">
        <v>13165</v>
      </c>
      <c r="J81" s="29" t="s">
        <v>906</v>
      </c>
      <c r="K81" s="101">
        <f>SUM(K79:K80)</f>
        <v>564</v>
      </c>
      <c r="L81" s="101">
        <f>SUM(L79:L80)</f>
        <v>324</v>
      </c>
      <c r="M81" s="98">
        <f t="shared" si="1"/>
        <v>0.57445999999999997</v>
      </c>
      <c r="N81" s="29" t="s">
        <v>195</v>
      </c>
      <c r="O81" s="89" t="s">
        <v>55</v>
      </c>
      <c r="P81" s="157" t="s">
        <v>128</v>
      </c>
      <c r="Q81" s="189" t="s">
        <v>55</v>
      </c>
    </row>
    <row r="82" spans="1:17" ht="14" x14ac:dyDescent="0.15">
      <c r="A82" s="71">
        <v>65</v>
      </c>
      <c r="B82" s="85"/>
      <c r="C82" s="138" t="s">
        <v>134</v>
      </c>
      <c r="D82" s="146">
        <v>22222</v>
      </c>
      <c r="E82" s="147" t="s">
        <v>136</v>
      </c>
      <c r="F82" s="138">
        <v>0</v>
      </c>
      <c r="G82" s="138">
        <v>0</v>
      </c>
      <c r="H82" s="138">
        <v>0</v>
      </c>
      <c r="I82" s="138">
        <v>13165</v>
      </c>
      <c r="J82" s="165" t="s">
        <v>680</v>
      </c>
      <c r="K82" s="148">
        <v>152</v>
      </c>
      <c r="L82" s="148">
        <v>70</v>
      </c>
      <c r="M82" s="136">
        <f t="shared" si="1"/>
        <v>0.46051999999999998</v>
      </c>
      <c r="N82" s="138" t="s">
        <v>195</v>
      </c>
      <c r="O82" s="150" t="s">
        <v>55</v>
      </c>
      <c r="P82" s="158" t="s">
        <v>128</v>
      </c>
      <c r="Q82" s="189" t="s">
        <v>55</v>
      </c>
    </row>
    <row r="83" spans="1:17" ht="14" x14ac:dyDescent="0.15">
      <c r="A83" s="28">
        <v>66</v>
      </c>
      <c r="B83" s="85"/>
      <c r="C83" s="138" t="s">
        <v>134</v>
      </c>
      <c r="D83" s="146">
        <v>22222</v>
      </c>
      <c r="E83" s="147" t="s">
        <v>136</v>
      </c>
      <c r="F83" s="138">
        <v>0</v>
      </c>
      <c r="G83" s="138">
        <v>0</v>
      </c>
      <c r="H83" s="138">
        <v>0</v>
      </c>
      <c r="I83" s="138">
        <v>13165</v>
      </c>
      <c r="J83" s="165" t="s">
        <v>681</v>
      </c>
      <c r="K83" s="148">
        <v>0</v>
      </c>
      <c r="L83" s="148">
        <v>0</v>
      </c>
      <c r="M83" s="148">
        <v>0</v>
      </c>
      <c r="N83" s="138" t="s">
        <v>195</v>
      </c>
      <c r="O83" s="150" t="s">
        <v>55</v>
      </c>
      <c r="P83" s="158" t="s">
        <v>128</v>
      </c>
      <c r="Q83" s="189" t="s">
        <v>55</v>
      </c>
    </row>
    <row r="84" spans="1:17" ht="14" x14ac:dyDescent="0.15">
      <c r="A84" s="28">
        <v>67</v>
      </c>
      <c r="B84" s="85"/>
      <c r="C84" s="138" t="s">
        <v>134</v>
      </c>
      <c r="D84" s="146">
        <v>22222</v>
      </c>
      <c r="E84" s="147" t="s">
        <v>136</v>
      </c>
      <c r="F84" s="138">
        <v>0</v>
      </c>
      <c r="G84" s="138">
        <v>0</v>
      </c>
      <c r="H84" s="138">
        <v>0</v>
      </c>
      <c r="I84" s="138">
        <v>13165</v>
      </c>
      <c r="J84" s="165" t="s">
        <v>682</v>
      </c>
      <c r="K84" s="148">
        <f>SUM(K82:K83)</f>
        <v>152</v>
      </c>
      <c r="L84" s="148">
        <f>SUM(L82:L83)</f>
        <v>70</v>
      </c>
      <c r="M84" s="136">
        <f>TRUNC(L84/K84,5)</f>
        <v>0.46051999999999998</v>
      </c>
      <c r="N84" s="138" t="s">
        <v>195</v>
      </c>
      <c r="O84" s="150" t="s">
        <v>55</v>
      </c>
      <c r="P84" s="158" t="s">
        <v>128</v>
      </c>
      <c r="Q84" s="189" t="s">
        <v>55</v>
      </c>
    </row>
    <row r="85" spans="1:17" ht="14" x14ac:dyDescent="0.15">
      <c r="A85" s="28">
        <v>68</v>
      </c>
      <c r="B85" s="85"/>
      <c r="C85" s="138" t="s">
        <v>134</v>
      </c>
      <c r="D85" s="146">
        <v>22222</v>
      </c>
      <c r="E85" s="147" t="s">
        <v>136</v>
      </c>
      <c r="F85" s="138">
        <v>0</v>
      </c>
      <c r="G85" s="138">
        <v>0</v>
      </c>
      <c r="H85" s="138">
        <v>0</v>
      </c>
      <c r="I85" s="138">
        <v>13165</v>
      </c>
      <c r="J85" s="165" t="s">
        <v>683</v>
      </c>
      <c r="K85" s="148">
        <v>109</v>
      </c>
      <c r="L85" s="148">
        <v>60</v>
      </c>
      <c r="M85" s="136">
        <f>TRUNC(L85/K85,5)</f>
        <v>0.55044999999999999</v>
      </c>
      <c r="N85" s="138" t="s">
        <v>195</v>
      </c>
      <c r="O85" s="150" t="s">
        <v>55</v>
      </c>
      <c r="P85" s="158" t="s">
        <v>128</v>
      </c>
      <c r="Q85" s="189" t="s">
        <v>55</v>
      </c>
    </row>
    <row r="86" spans="1:17" ht="14" x14ac:dyDescent="0.15">
      <c r="A86" s="71">
        <v>69</v>
      </c>
      <c r="B86" s="85"/>
      <c r="C86" s="138" t="s">
        <v>134</v>
      </c>
      <c r="D86" s="146">
        <v>22222</v>
      </c>
      <c r="E86" s="147" t="s">
        <v>136</v>
      </c>
      <c r="F86" s="138">
        <v>0</v>
      </c>
      <c r="G86" s="138">
        <v>0</v>
      </c>
      <c r="H86" s="138">
        <v>0</v>
      </c>
      <c r="I86" s="138">
        <v>13165</v>
      </c>
      <c r="J86" s="165" t="s">
        <v>684</v>
      </c>
      <c r="K86" s="148">
        <v>0</v>
      </c>
      <c r="L86" s="148">
        <v>0</v>
      </c>
      <c r="M86" s="148">
        <v>0</v>
      </c>
      <c r="N86" s="138" t="s">
        <v>195</v>
      </c>
      <c r="O86" s="150" t="s">
        <v>55</v>
      </c>
      <c r="P86" s="158" t="s">
        <v>128</v>
      </c>
      <c r="Q86" s="189" t="s">
        <v>55</v>
      </c>
    </row>
    <row r="87" spans="1:17" ht="14" x14ac:dyDescent="0.15">
      <c r="A87" s="28">
        <v>70</v>
      </c>
      <c r="B87" s="85"/>
      <c r="C87" s="138" t="s">
        <v>134</v>
      </c>
      <c r="D87" s="146">
        <v>22222</v>
      </c>
      <c r="E87" s="147" t="s">
        <v>136</v>
      </c>
      <c r="F87" s="138">
        <v>0</v>
      </c>
      <c r="G87" s="138">
        <v>0</v>
      </c>
      <c r="H87" s="138">
        <v>0</v>
      </c>
      <c r="I87" s="138">
        <v>13165</v>
      </c>
      <c r="J87" s="165" t="s">
        <v>685</v>
      </c>
      <c r="K87" s="148">
        <f>SUM(K85:K86)</f>
        <v>109</v>
      </c>
      <c r="L87" s="148">
        <f>SUM(L85:L86)</f>
        <v>60</v>
      </c>
      <c r="M87" s="136">
        <f>TRUNC(L87/K87,5)</f>
        <v>0.55044999999999999</v>
      </c>
      <c r="N87" s="138" t="s">
        <v>195</v>
      </c>
      <c r="O87" s="150" t="s">
        <v>55</v>
      </c>
      <c r="P87" s="158" t="s">
        <v>128</v>
      </c>
      <c r="Q87" s="189" t="s">
        <v>55</v>
      </c>
    </row>
    <row r="88" spans="1:17" ht="14" x14ac:dyDescent="0.15">
      <c r="A88" s="28">
        <v>71</v>
      </c>
      <c r="B88" s="85"/>
      <c r="C88" s="138" t="s">
        <v>134</v>
      </c>
      <c r="D88" s="146">
        <v>22222</v>
      </c>
      <c r="E88" s="147" t="s">
        <v>136</v>
      </c>
      <c r="F88" s="138">
        <v>0</v>
      </c>
      <c r="G88" s="138">
        <v>0</v>
      </c>
      <c r="H88" s="138">
        <v>0</v>
      </c>
      <c r="I88" s="138">
        <v>13165</v>
      </c>
      <c r="J88" s="165" t="s">
        <v>686</v>
      </c>
      <c r="K88" s="148">
        <v>62</v>
      </c>
      <c r="L88" s="148">
        <v>41</v>
      </c>
      <c r="M88" s="136">
        <f>TRUNC(L88/K88,5)</f>
        <v>0.66129000000000004</v>
      </c>
      <c r="N88" s="138" t="s">
        <v>195</v>
      </c>
      <c r="O88" s="150" t="s">
        <v>55</v>
      </c>
      <c r="P88" s="158" t="s">
        <v>128</v>
      </c>
      <c r="Q88" s="189" t="s">
        <v>55</v>
      </c>
    </row>
    <row r="89" spans="1:17" ht="14" x14ac:dyDescent="0.15">
      <c r="A89" s="28">
        <v>72</v>
      </c>
      <c r="B89" s="85"/>
      <c r="C89" s="138" t="s">
        <v>134</v>
      </c>
      <c r="D89" s="146">
        <v>22222</v>
      </c>
      <c r="E89" s="147" t="s">
        <v>136</v>
      </c>
      <c r="F89" s="138">
        <v>0</v>
      </c>
      <c r="G89" s="138">
        <v>0</v>
      </c>
      <c r="H89" s="138">
        <v>0</v>
      </c>
      <c r="I89" s="138">
        <v>13165</v>
      </c>
      <c r="J89" s="165" t="s">
        <v>687</v>
      </c>
      <c r="K89" s="148">
        <v>0</v>
      </c>
      <c r="L89" s="148">
        <v>0</v>
      </c>
      <c r="M89" s="148">
        <v>0</v>
      </c>
      <c r="N89" s="138" t="s">
        <v>195</v>
      </c>
      <c r="O89" s="150" t="s">
        <v>55</v>
      </c>
      <c r="P89" s="158" t="s">
        <v>128</v>
      </c>
      <c r="Q89" s="189" t="s">
        <v>55</v>
      </c>
    </row>
    <row r="90" spans="1:17" ht="14" x14ac:dyDescent="0.15">
      <c r="A90" s="71">
        <v>73</v>
      </c>
      <c r="B90" s="85"/>
      <c r="C90" s="138" t="s">
        <v>134</v>
      </c>
      <c r="D90" s="146">
        <v>22222</v>
      </c>
      <c r="E90" s="147" t="s">
        <v>136</v>
      </c>
      <c r="F90" s="138">
        <v>0</v>
      </c>
      <c r="G90" s="138">
        <v>0</v>
      </c>
      <c r="H90" s="138">
        <v>0</v>
      </c>
      <c r="I90" s="138">
        <v>13165</v>
      </c>
      <c r="J90" s="165" t="s">
        <v>688</v>
      </c>
      <c r="K90" s="148">
        <f>SUM(K88:K89)</f>
        <v>62</v>
      </c>
      <c r="L90" s="148">
        <f>SUM(L88:L89)</f>
        <v>41</v>
      </c>
      <c r="M90" s="136">
        <f>TRUNC(L90/K90,5)</f>
        <v>0.66129000000000004</v>
      </c>
      <c r="N90" s="138" t="s">
        <v>195</v>
      </c>
      <c r="O90" s="150" t="s">
        <v>55</v>
      </c>
      <c r="P90" s="158" t="s">
        <v>128</v>
      </c>
      <c r="Q90" s="189" t="s">
        <v>55</v>
      </c>
    </row>
    <row r="91" spans="1:17" ht="14" x14ac:dyDescent="0.15">
      <c r="A91" s="28">
        <v>74</v>
      </c>
      <c r="B91" s="85"/>
      <c r="C91" s="138" t="s">
        <v>134</v>
      </c>
      <c r="D91" s="146">
        <v>22222</v>
      </c>
      <c r="E91" s="147" t="s">
        <v>136</v>
      </c>
      <c r="F91" s="138">
        <v>0</v>
      </c>
      <c r="G91" s="138">
        <v>0</v>
      </c>
      <c r="H91" s="138">
        <v>0</v>
      </c>
      <c r="I91" s="138">
        <v>13165</v>
      </c>
      <c r="J91" s="165" t="s">
        <v>689</v>
      </c>
      <c r="K91" s="148">
        <v>93</v>
      </c>
      <c r="L91" s="148">
        <v>59</v>
      </c>
      <c r="M91" s="136">
        <f>TRUNC(L91/K91,5)</f>
        <v>0.63439999999999996</v>
      </c>
      <c r="N91" s="138" t="s">
        <v>195</v>
      </c>
      <c r="O91" s="150" t="s">
        <v>55</v>
      </c>
      <c r="P91" s="158" t="s">
        <v>128</v>
      </c>
      <c r="Q91" s="189" t="s">
        <v>55</v>
      </c>
    </row>
    <row r="92" spans="1:17" ht="14" x14ac:dyDescent="0.15">
      <c r="A92" s="28">
        <v>75</v>
      </c>
      <c r="B92" s="85"/>
      <c r="C92" s="138" t="s">
        <v>134</v>
      </c>
      <c r="D92" s="146">
        <v>22222</v>
      </c>
      <c r="E92" s="147" t="s">
        <v>136</v>
      </c>
      <c r="F92" s="138">
        <v>0</v>
      </c>
      <c r="G92" s="138">
        <v>0</v>
      </c>
      <c r="H92" s="138">
        <v>0</v>
      </c>
      <c r="I92" s="138">
        <v>13165</v>
      </c>
      <c r="J92" s="165" t="s">
        <v>690</v>
      </c>
      <c r="K92" s="148">
        <v>0</v>
      </c>
      <c r="L92" s="148">
        <v>0</v>
      </c>
      <c r="M92" s="148">
        <v>0</v>
      </c>
      <c r="N92" s="138" t="s">
        <v>195</v>
      </c>
      <c r="O92" s="150" t="s">
        <v>55</v>
      </c>
      <c r="P92" s="158" t="s">
        <v>128</v>
      </c>
      <c r="Q92" s="189" t="s">
        <v>55</v>
      </c>
    </row>
    <row r="93" spans="1:17" ht="14" x14ac:dyDescent="0.15">
      <c r="A93" s="28">
        <v>76</v>
      </c>
      <c r="B93" s="85"/>
      <c r="C93" s="138" t="s">
        <v>134</v>
      </c>
      <c r="D93" s="146">
        <v>22222</v>
      </c>
      <c r="E93" s="147" t="s">
        <v>136</v>
      </c>
      <c r="F93" s="138">
        <v>0</v>
      </c>
      <c r="G93" s="138">
        <v>0</v>
      </c>
      <c r="H93" s="138">
        <v>0</v>
      </c>
      <c r="I93" s="138">
        <v>13165</v>
      </c>
      <c r="J93" s="165" t="s">
        <v>691</v>
      </c>
      <c r="K93" s="148">
        <f>SUM(K91:K92)</f>
        <v>93</v>
      </c>
      <c r="L93" s="148">
        <f>SUM(L91:L92)</f>
        <v>59</v>
      </c>
      <c r="M93" s="136">
        <f>TRUNC(L93/K93,5)</f>
        <v>0.63439999999999996</v>
      </c>
      <c r="N93" s="138" t="s">
        <v>195</v>
      </c>
      <c r="O93" s="150" t="s">
        <v>55</v>
      </c>
      <c r="P93" s="158" t="s">
        <v>128</v>
      </c>
      <c r="Q93" s="189" t="s">
        <v>55</v>
      </c>
    </row>
    <row r="94" spans="1:17" ht="14" x14ac:dyDescent="0.15">
      <c r="A94" s="71">
        <v>77</v>
      </c>
      <c r="B94" s="85"/>
      <c r="C94" s="138" t="s">
        <v>134</v>
      </c>
      <c r="D94" s="146">
        <v>22222</v>
      </c>
      <c r="E94" s="147" t="s">
        <v>136</v>
      </c>
      <c r="F94" s="138">
        <v>0</v>
      </c>
      <c r="G94" s="138">
        <v>0</v>
      </c>
      <c r="H94" s="138">
        <v>0</v>
      </c>
      <c r="I94" s="138">
        <v>13165</v>
      </c>
      <c r="J94" s="165" t="s">
        <v>692</v>
      </c>
      <c r="K94" s="148">
        <v>38</v>
      </c>
      <c r="L94" s="148">
        <v>29</v>
      </c>
      <c r="M94" s="136">
        <f>TRUNC(L94/K94,5)</f>
        <v>0.76315</v>
      </c>
      <c r="N94" s="138" t="s">
        <v>195</v>
      </c>
      <c r="O94" s="150" t="s">
        <v>55</v>
      </c>
      <c r="P94" s="158" t="s">
        <v>128</v>
      </c>
      <c r="Q94" s="189" t="s">
        <v>55</v>
      </c>
    </row>
    <row r="95" spans="1:17" ht="14" x14ac:dyDescent="0.15">
      <c r="A95" s="28">
        <v>78</v>
      </c>
      <c r="B95" s="85"/>
      <c r="C95" s="138" t="s">
        <v>134</v>
      </c>
      <c r="D95" s="146">
        <v>22222</v>
      </c>
      <c r="E95" s="147" t="s">
        <v>136</v>
      </c>
      <c r="F95" s="138">
        <v>0</v>
      </c>
      <c r="G95" s="138">
        <v>0</v>
      </c>
      <c r="H95" s="138">
        <v>0</v>
      </c>
      <c r="I95" s="138">
        <v>13165</v>
      </c>
      <c r="J95" s="165" t="s">
        <v>693</v>
      </c>
      <c r="K95" s="148">
        <v>0</v>
      </c>
      <c r="L95" s="148">
        <v>0</v>
      </c>
      <c r="M95" s="148">
        <v>0</v>
      </c>
      <c r="N95" s="138" t="s">
        <v>195</v>
      </c>
      <c r="O95" s="150" t="s">
        <v>55</v>
      </c>
      <c r="P95" s="158" t="s">
        <v>128</v>
      </c>
      <c r="Q95" s="189" t="s">
        <v>55</v>
      </c>
    </row>
    <row r="96" spans="1:17" ht="14" x14ac:dyDescent="0.15">
      <c r="A96" s="28">
        <v>79</v>
      </c>
      <c r="B96" s="85"/>
      <c r="C96" s="138" t="s">
        <v>134</v>
      </c>
      <c r="D96" s="146">
        <v>22222</v>
      </c>
      <c r="E96" s="147" t="s">
        <v>136</v>
      </c>
      <c r="F96" s="138">
        <v>0</v>
      </c>
      <c r="G96" s="138">
        <v>0</v>
      </c>
      <c r="H96" s="138">
        <v>0</v>
      </c>
      <c r="I96" s="138">
        <v>13165</v>
      </c>
      <c r="J96" s="165" t="s">
        <v>694</v>
      </c>
      <c r="K96" s="148">
        <f>SUM(K94:K95)</f>
        <v>38</v>
      </c>
      <c r="L96" s="148">
        <f>SUM(L94:L95)</f>
        <v>29</v>
      </c>
      <c r="M96" s="136">
        <f>TRUNC(L96/K96,5)</f>
        <v>0.76315</v>
      </c>
      <c r="N96" s="138" t="s">
        <v>195</v>
      </c>
      <c r="O96" s="150" t="s">
        <v>55</v>
      </c>
      <c r="P96" s="158" t="s">
        <v>128</v>
      </c>
      <c r="Q96" s="189" t="s">
        <v>55</v>
      </c>
    </row>
    <row r="97" spans="1:17" ht="14" x14ac:dyDescent="0.15">
      <c r="A97" s="28">
        <v>80</v>
      </c>
      <c r="B97" s="85"/>
      <c r="C97" s="138" t="s">
        <v>134</v>
      </c>
      <c r="D97" s="146">
        <v>22222</v>
      </c>
      <c r="E97" s="147" t="s">
        <v>136</v>
      </c>
      <c r="F97" s="138">
        <v>0</v>
      </c>
      <c r="G97" s="138">
        <v>0</v>
      </c>
      <c r="H97" s="138">
        <v>0</v>
      </c>
      <c r="I97" s="138">
        <v>13165</v>
      </c>
      <c r="J97" s="165" t="s">
        <v>695</v>
      </c>
      <c r="K97" s="148">
        <v>27</v>
      </c>
      <c r="L97" s="148">
        <v>14</v>
      </c>
      <c r="M97" s="136">
        <f>TRUNC(L97/K97,5)</f>
        <v>0.51851000000000003</v>
      </c>
      <c r="N97" s="138" t="s">
        <v>195</v>
      </c>
      <c r="O97" s="150" t="s">
        <v>55</v>
      </c>
      <c r="P97" s="158" t="s">
        <v>128</v>
      </c>
      <c r="Q97" s="189" t="s">
        <v>55</v>
      </c>
    </row>
    <row r="98" spans="1:17" ht="14" x14ac:dyDescent="0.15">
      <c r="A98" s="71">
        <v>81</v>
      </c>
      <c r="B98" s="85"/>
      <c r="C98" s="138" t="s">
        <v>134</v>
      </c>
      <c r="D98" s="146">
        <v>22222</v>
      </c>
      <c r="E98" s="147" t="s">
        <v>136</v>
      </c>
      <c r="F98" s="138">
        <v>0</v>
      </c>
      <c r="G98" s="138">
        <v>0</v>
      </c>
      <c r="H98" s="138">
        <v>0</v>
      </c>
      <c r="I98" s="138">
        <v>13165</v>
      </c>
      <c r="J98" s="165" t="s">
        <v>696</v>
      </c>
      <c r="K98" s="148">
        <v>0</v>
      </c>
      <c r="L98" s="148">
        <v>0</v>
      </c>
      <c r="M98" s="148">
        <v>0</v>
      </c>
      <c r="N98" s="138" t="s">
        <v>195</v>
      </c>
      <c r="O98" s="150" t="s">
        <v>55</v>
      </c>
      <c r="P98" s="158" t="s">
        <v>128</v>
      </c>
      <c r="Q98" s="189" t="s">
        <v>55</v>
      </c>
    </row>
    <row r="99" spans="1:17" ht="14" x14ac:dyDescent="0.15">
      <c r="A99" s="28">
        <v>82</v>
      </c>
      <c r="B99" s="85"/>
      <c r="C99" s="138" t="s">
        <v>134</v>
      </c>
      <c r="D99" s="146">
        <v>22222</v>
      </c>
      <c r="E99" s="147" t="s">
        <v>136</v>
      </c>
      <c r="F99" s="138">
        <v>0</v>
      </c>
      <c r="G99" s="138">
        <v>0</v>
      </c>
      <c r="H99" s="138">
        <v>0</v>
      </c>
      <c r="I99" s="138">
        <v>13165</v>
      </c>
      <c r="J99" s="165" t="s">
        <v>697</v>
      </c>
      <c r="K99" s="148">
        <f>SUM(K97:K98)</f>
        <v>27</v>
      </c>
      <c r="L99" s="148">
        <f>SUM(L97:L98)</f>
        <v>14</v>
      </c>
      <c r="M99" s="136">
        <f>TRUNC(L99/K99,5)</f>
        <v>0.51851000000000003</v>
      </c>
      <c r="N99" s="138" t="s">
        <v>195</v>
      </c>
      <c r="O99" s="150" t="s">
        <v>55</v>
      </c>
      <c r="P99" s="158" t="s">
        <v>128</v>
      </c>
      <c r="Q99" s="189" t="s">
        <v>55</v>
      </c>
    </row>
    <row r="100" spans="1:17" ht="14" x14ac:dyDescent="0.15">
      <c r="A100" s="28">
        <v>83</v>
      </c>
      <c r="B100" s="85"/>
      <c r="C100" s="138" t="s">
        <v>134</v>
      </c>
      <c r="D100" s="146">
        <v>22222</v>
      </c>
      <c r="E100" s="147" t="s">
        <v>136</v>
      </c>
      <c r="F100" s="138">
        <v>0</v>
      </c>
      <c r="G100" s="138">
        <v>0</v>
      </c>
      <c r="H100" s="138">
        <v>0</v>
      </c>
      <c r="I100" s="138">
        <v>13165</v>
      </c>
      <c r="J100" s="165" t="s">
        <v>698</v>
      </c>
      <c r="K100" s="148">
        <v>18</v>
      </c>
      <c r="L100" s="148">
        <v>14</v>
      </c>
      <c r="M100" s="136">
        <f>TRUNC(L100/K100,5)</f>
        <v>0.77776999999999996</v>
      </c>
      <c r="N100" s="138" t="s">
        <v>195</v>
      </c>
      <c r="O100" s="150" t="s">
        <v>55</v>
      </c>
      <c r="P100" s="158" t="s">
        <v>128</v>
      </c>
      <c r="Q100" s="189" t="s">
        <v>55</v>
      </c>
    </row>
    <row r="101" spans="1:17" ht="14" x14ac:dyDescent="0.15">
      <c r="A101" s="28">
        <v>84</v>
      </c>
      <c r="B101" s="85"/>
      <c r="C101" s="138" t="s">
        <v>134</v>
      </c>
      <c r="D101" s="146">
        <v>22222</v>
      </c>
      <c r="E101" s="147" t="s">
        <v>136</v>
      </c>
      <c r="F101" s="138">
        <v>0</v>
      </c>
      <c r="G101" s="138">
        <v>0</v>
      </c>
      <c r="H101" s="138">
        <v>0</v>
      </c>
      <c r="I101" s="138">
        <v>13165</v>
      </c>
      <c r="J101" s="165" t="s">
        <v>699</v>
      </c>
      <c r="K101" s="148">
        <v>0</v>
      </c>
      <c r="L101" s="148">
        <v>0</v>
      </c>
      <c r="M101" s="148">
        <v>0</v>
      </c>
      <c r="N101" s="138" t="s">
        <v>195</v>
      </c>
      <c r="O101" s="150" t="s">
        <v>55</v>
      </c>
      <c r="P101" s="158" t="s">
        <v>128</v>
      </c>
      <c r="Q101" s="189" t="s">
        <v>55</v>
      </c>
    </row>
    <row r="102" spans="1:17" ht="14" x14ac:dyDescent="0.15">
      <c r="A102" s="71">
        <v>85</v>
      </c>
      <c r="B102" s="85"/>
      <c r="C102" s="138" t="s">
        <v>134</v>
      </c>
      <c r="D102" s="146">
        <v>22222</v>
      </c>
      <c r="E102" s="147" t="s">
        <v>136</v>
      </c>
      <c r="F102" s="138">
        <v>0</v>
      </c>
      <c r="G102" s="138">
        <v>0</v>
      </c>
      <c r="H102" s="138">
        <v>0</v>
      </c>
      <c r="I102" s="138">
        <v>13165</v>
      </c>
      <c r="J102" s="165" t="s">
        <v>700</v>
      </c>
      <c r="K102" s="148">
        <f>SUM(K100:K101)</f>
        <v>18</v>
      </c>
      <c r="L102" s="148">
        <f>SUM(L100:L101)</f>
        <v>14</v>
      </c>
      <c r="M102" s="136">
        <f>TRUNC(L102/K102,5)</f>
        <v>0.77776999999999996</v>
      </c>
      <c r="N102" s="138" t="s">
        <v>195</v>
      </c>
      <c r="O102" s="150" t="s">
        <v>55</v>
      </c>
      <c r="P102" s="158" t="s">
        <v>128</v>
      </c>
      <c r="Q102" s="189" t="s">
        <v>55</v>
      </c>
    </row>
    <row r="103" spans="1:17" ht="14" x14ac:dyDescent="0.15">
      <c r="A103" s="28">
        <v>86</v>
      </c>
      <c r="B103" s="85"/>
      <c r="C103" s="138" t="s">
        <v>134</v>
      </c>
      <c r="D103" s="146">
        <v>22222</v>
      </c>
      <c r="E103" s="147" t="s">
        <v>136</v>
      </c>
      <c r="F103" s="138">
        <v>0</v>
      </c>
      <c r="G103" s="138">
        <v>0</v>
      </c>
      <c r="H103" s="138">
        <v>0</v>
      </c>
      <c r="I103" s="138">
        <v>13165</v>
      </c>
      <c r="J103" s="165" t="s">
        <v>701</v>
      </c>
      <c r="K103" s="148">
        <v>25</v>
      </c>
      <c r="L103" s="148">
        <v>18</v>
      </c>
      <c r="M103" s="136">
        <f>TRUNC(L103/K103,5)</f>
        <v>0.72</v>
      </c>
      <c r="N103" s="138" t="s">
        <v>195</v>
      </c>
      <c r="O103" s="150" t="s">
        <v>55</v>
      </c>
      <c r="P103" s="158" t="s">
        <v>128</v>
      </c>
      <c r="Q103" s="189" t="s">
        <v>55</v>
      </c>
    </row>
    <row r="104" spans="1:17" ht="14" x14ac:dyDescent="0.15">
      <c r="A104" s="28">
        <v>87</v>
      </c>
      <c r="B104" s="85"/>
      <c r="C104" s="138" t="s">
        <v>134</v>
      </c>
      <c r="D104" s="146">
        <v>22222</v>
      </c>
      <c r="E104" s="147" t="s">
        <v>136</v>
      </c>
      <c r="F104" s="138">
        <v>0</v>
      </c>
      <c r="G104" s="138">
        <v>0</v>
      </c>
      <c r="H104" s="138">
        <v>0</v>
      </c>
      <c r="I104" s="138">
        <v>13165</v>
      </c>
      <c r="J104" s="165" t="s">
        <v>702</v>
      </c>
      <c r="K104" s="148">
        <v>40</v>
      </c>
      <c r="L104" s="148">
        <v>19</v>
      </c>
      <c r="M104" s="136">
        <f>TRUNC(L104/K104,5)</f>
        <v>0.47499999999999998</v>
      </c>
      <c r="N104" s="138" t="s">
        <v>195</v>
      </c>
      <c r="O104" s="150" t="s">
        <v>55</v>
      </c>
      <c r="P104" s="158" t="s">
        <v>128</v>
      </c>
      <c r="Q104" s="189" t="s">
        <v>55</v>
      </c>
    </row>
    <row r="105" spans="1:17" ht="14" x14ac:dyDescent="0.15">
      <c r="A105" s="28">
        <v>88</v>
      </c>
      <c r="B105" s="85"/>
      <c r="C105" s="138" t="s">
        <v>134</v>
      </c>
      <c r="D105" s="146">
        <v>22222</v>
      </c>
      <c r="E105" s="147" t="s">
        <v>136</v>
      </c>
      <c r="F105" s="138">
        <v>0</v>
      </c>
      <c r="G105" s="138">
        <v>0</v>
      </c>
      <c r="H105" s="138">
        <v>0</v>
      </c>
      <c r="I105" s="138">
        <v>13165</v>
      </c>
      <c r="J105" s="166" t="s">
        <v>703</v>
      </c>
      <c r="K105" s="148">
        <f>SUM(K84,K87,K90,K93,K96,K99,K102,K103,K104)</f>
        <v>564</v>
      </c>
      <c r="L105" s="148">
        <f>SUM(L84,L87,L90,L93,L96,L99,L102,L103,L104)</f>
        <v>324</v>
      </c>
      <c r="M105" s="136">
        <f>TRUNC(L105/K105,5)</f>
        <v>0.57445999999999997</v>
      </c>
      <c r="N105" s="138" t="s">
        <v>195</v>
      </c>
      <c r="O105" s="150" t="s">
        <v>55</v>
      </c>
      <c r="P105" s="158" t="s">
        <v>128</v>
      </c>
      <c r="Q105" s="189" t="s">
        <v>55</v>
      </c>
    </row>
    <row r="106" spans="1:17" ht="14" x14ac:dyDescent="0.15">
      <c r="A106" s="71">
        <v>89</v>
      </c>
      <c r="B106" s="85"/>
      <c r="C106" s="138" t="s">
        <v>134</v>
      </c>
      <c r="D106" s="146">
        <v>22222</v>
      </c>
      <c r="E106" s="147" t="s">
        <v>136</v>
      </c>
      <c r="F106" s="138">
        <v>0</v>
      </c>
      <c r="G106" s="138">
        <v>0</v>
      </c>
      <c r="H106" s="138">
        <v>0</v>
      </c>
      <c r="I106" s="138">
        <v>13165</v>
      </c>
      <c r="J106" s="167" t="s">
        <v>704</v>
      </c>
      <c r="K106" s="148">
        <v>90</v>
      </c>
      <c r="L106" s="148">
        <v>58</v>
      </c>
      <c r="M106" s="136">
        <f>TRUNC(L106/K106,5)</f>
        <v>0.64444000000000001</v>
      </c>
      <c r="N106" s="138" t="s">
        <v>195</v>
      </c>
      <c r="O106" s="150" t="s">
        <v>55</v>
      </c>
      <c r="P106" s="158" t="s">
        <v>128</v>
      </c>
      <c r="Q106" s="189" t="s">
        <v>55</v>
      </c>
    </row>
    <row r="107" spans="1:17" ht="14" x14ac:dyDescent="0.15">
      <c r="A107" s="28">
        <v>90</v>
      </c>
      <c r="B107" s="85"/>
      <c r="C107" s="138" t="s">
        <v>134</v>
      </c>
      <c r="D107" s="146">
        <v>22222</v>
      </c>
      <c r="E107" s="147" t="s">
        <v>136</v>
      </c>
      <c r="F107" s="138">
        <v>0</v>
      </c>
      <c r="G107" s="138">
        <v>0</v>
      </c>
      <c r="H107" s="138">
        <v>0</v>
      </c>
      <c r="I107" s="138">
        <v>13165</v>
      </c>
      <c r="J107" s="168" t="s">
        <v>705</v>
      </c>
      <c r="K107" s="148">
        <v>0</v>
      </c>
      <c r="L107" s="148">
        <v>0</v>
      </c>
      <c r="M107" s="148">
        <v>0</v>
      </c>
      <c r="N107" s="138" t="s">
        <v>195</v>
      </c>
      <c r="O107" s="150" t="s">
        <v>55</v>
      </c>
      <c r="P107" s="158" t="s">
        <v>128</v>
      </c>
      <c r="Q107" s="189" t="s">
        <v>55</v>
      </c>
    </row>
    <row r="108" spans="1:17" ht="14" x14ac:dyDescent="0.15">
      <c r="A108" s="28">
        <v>91</v>
      </c>
      <c r="B108" s="85"/>
      <c r="C108" s="138" t="s">
        <v>134</v>
      </c>
      <c r="D108" s="146">
        <v>22222</v>
      </c>
      <c r="E108" s="147" t="s">
        <v>136</v>
      </c>
      <c r="F108" s="138">
        <v>0</v>
      </c>
      <c r="G108" s="138">
        <v>0</v>
      </c>
      <c r="H108" s="138">
        <v>0</v>
      </c>
      <c r="I108" s="138">
        <v>13165</v>
      </c>
      <c r="J108" s="165" t="s">
        <v>706</v>
      </c>
      <c r="K108" s="148">
        <f>SUM(K106:K107)</f>
        <v>90</v>
      </c>
      <c r="L108" s="148">
        <f>SUM(L106:L107)</f>
        <v>58</v>
      </c>
      <c r="M108" s="136">
        <f>TRUNC(L108/K108,5)</f>
        <v>0.64444000000000001</v>
      </c>
      <c r="N108" s="138" t="s">
        <v>195</v>
      </c>
      <c r="O108" s="150" t="s">
        <v>55</v>
      </c>
      <c r="P108" s="158" t="s">
        <v>128</v>
      </c>
      <c r="Q108" s="189" t="s">
        <v>55</v>
      </c>
    </row>
    <row r="109" spans="1:17" ht="14" x14ac:dyDescent="0.15">
      <c r="A109" s="28">
        <v>92</v>
      </c>
      <c r="B109" s="85"/>
      <c r="C109" s="138" t="s">
        <v>134</v>
      </c>
      <c r="D109" s="146">
        <v>22222</v>
      </c>
      <c r="E109" s="147" t="s">
        <v>136</v>
      </c>
      <c r="F109" s="138">
        <v>0</v>
      </c>
      <c r="G109" s="138">
        <v>0</v>
      </c>
      <c r="H109" s="138">
        <v>0</v>
      </c>
      <c r="I109" s="138">
        <v>13165</v>
      </c>
      <c r="J109" s="165" t="s">
        <v>707</v>
      </c>
      <c r="K109" s="148">
        <v>283</v>
      </c>
      <c r="L109" s="148">
        <v>167</v>
      </c>
      <c r="M109" s="136">
        <f>TRUNC(L109/K109,5)</f>
        <v>0.59009999999999996</v>
      </c>
      <c r="N109" s="138" t="s">
        <v>195</v>
      </c>
      <c r="O109" s="150" t="s">
        <v>55</v>
      </c>
      <c r="P109" s="158" t="s">
        <v>128</v>
      </c>
      <c r="Q109" s="189" t="s">
        <v>55</v>
      </c>
    </row>
    <row r="110" spans="1:17" ht="14" x14ac:dyDescent="0.15">
      <c r="A110" s="71">
        <v>93</v>
      </c>
      <c r="B110" s="85"/>
      <c r="C110" s="138" t="s">
        <v>134</v>
      </c>
      <c r="D110" s="146">
        <v>22222</v>
      </c>
      <c r="E110" s="147" t="s">
        <v>136</v>
      </c>
      <c r="F110" s="138">
        <v>0</v>
      </c>
      <c r="G110" s="138">
        <v>0</v>
      </c>
      <c r="H110" s="138">
        <v>0</v>
      </c>
      <c r="I110" s="138">
        <v>13165</v>
      </c>
      <c r="J110" s="165" t="s">
        <v>708</v>
      </c>
      <c r="K110" s="148">
        <v>0</v>
      </c>
      <c r="L110" s="148">
        <v>0</v>
      </c>
      <c r="M110" s="148">
        <v>0</v>
      </c>
      <c r="N110" s="138" t="s">
        <v>195</v>
      </c>
      <c r="O110" s="150" t="s">
        <v>55</v>
      </c>
      <c r="P110" s="158" t="s">
        <v>128</v>
      </c>
      <c r="Q110" s="189" t="s">
        <v>55</v>
      </c>
    </row>
    <row r="111" spans="1:17" ht="14" x14ac:dyDescent="0.15">
      <c r="A111" s="28">
        <v>94</v>
      </c>
      <c r="B111" s="85"/>
      <c r="C111" s="138" t="s">
        <v>134</v>
      </c>
      <c r="D111" s="146">
        <v>22222</v>
      </c>
      <c r="E111" s="147" t="s">
        <v>136</v>
      </c>
      <c r="F111" s="138">
        <v>0</v>
      </c>
      <c r="G111" s="138">
        <v>0</v>
      </c>
      <c r="H111" s="138">
        <v>0</v>
      </c>
      <c r="I111" s="138">
        <v>13165</v>
      </c>
      <c r="J111" s="165" t="s">
        <v>709</v>
      </c>
      <c r="K111" s="148">
        <f>SUM(K109:K110)</f>
        <v>283</v>
      </c>
      <c r="L111" s="148">
        <f>SUM(L109:L110)</f>
        <v>167</v>
      </c>
      <c r="M111" s="136">
        <f t="shared" ref="M111:M134" si="2">TRUNC(L111/K111,5)</f>
        <v>0.59009999999999996</v>
      </c>
      <c r="N111" s="138" t="s">
        <v>195</v>
      </c>
      <c r="O111" s="150" t="s">
        <v>55</v>
      </c>
      <c r="P111" s="158" t="s">
        <v>128</v>
      </c>
      <c r="Q111" s="189" t="s">
        <v>55</v>
      </c>
    </row>
    <row r="112" spans="1:17" ht="14" x14ac:dyDescent="0.15">
      <c r="A112" s="28">
        <v>95</v>
      </c>
      <c r="B112" s="85"/>
      <c r="C112" s="138" t="s">
        <v>134</v>
      </c>
      <c r="D112" s="146">
        <v>22222</v>
      </c>
      <c r="E112" s="147" t="s">
        <v>136</v>
      </c>
      <c r="F112" s="138">
        <v>0</v>
      </c>
      <c r="G112" s="138">
        <v>0</v>
      </c>
      <c r="H112" s="138">
        <v>0</v>
      </c>
      <c r="I112" s="138">
        <v>13165</v>
      </c>
      <c r="J112" s="165" t="s">
        <v>710</v>
      </c>
      <c r="K112" s="148">
        <v>59</v>
      </c>
      <c r="L112" s="148">
        <v>32</v>
      </c>
      <c r="M112" s="136">
        <f t="shared" si="2"/>
        <v>0.54237000000000002</v>
      </c>
      <c r="N112" s="138" t="s">
        <v>195</v>
      </c>
      <c r="O112" s="150" t="s">
        <v>55</v>
      </c>
      <c r="P112" s="158" t="s">
        <v>128</v>
      </c>
      <c r="Q112" s="189" t="s">
        <v>55</v>
      </c>
    </row>
    <row r="113" spans="1:17" ht="14" x14ac:dyDescent="0.15">
      <c r="A113" s="28">
        <v>96</v>
      </c>
      <c r="B113" s="85"/>
      <c r="C113" s="138" t="s">
        <v>134</v>
      </c>
      <c r="D113" s="146">
        <v>22222</v>
      </c>
      <c r="E113" s="147" t="s">
        <v>136</v>
      </c>
      <c r="F113" s="138">
        <v>0</v>
      </c>
      <c r="G113" s="138">
        <v>0</v>
      </c>
      <c r="H113" s="138">
        <v>0</v>
      </c>
      <c r="I113" s="138">
        <v>13165</v>
      </c>
      <c r="J113" s="165" t="s">
        <v>711</v>
      </c>
      <c r="K113" s="148">
        <v>132</v>
      </c>
      <c r="L113" s="148">
        <v>67</v>
      </c>
      <c r="M113" s="136">
        <f t="shared" si="2"/>
        <v>0.50756999999999997</v>
      </c>
      <c r="N113" s="138" t="s">
        <v>195</v>
      </c>
      <c r="O113" s="150" t="s">
        <v>55</v>
      </c>
      <c r="P113" s="158" t="s">
        <v>128</v>
      </c>
      <c r="Q113" s="189" t="s">
        <v>55</v>
      </c>
    </row>
    <row r="114" spans="1:17" ht="14" x14ac:dyDescent="0.15">
      <c r="A114" s="71">
        <v>97</v>
      </c>
      <c r="B114" s="85"/>
      <c r="C114" s="138" t="s">
        <v>134</v>
      </c>
      <c r="D114" s="146">
        <v>22222</v>
      </c>
      <c r="E114" s="147" t="s">
        <v>136</v>
      </c>
      <c r="F114" s="138">
        <v>0</v>
      </c>
      <c r="G114" s="138">
        <v>0</v>
      </c>
      <c r="H114" s="138">
        <v>0</v>
      </c>
      <c r="I114" s="138">
        <v>13165</v>
      </c>
      <c r="J114" s="165" t="s">
        <v>712</v>
      </c>
      <c r="K114" s="148">
        <f>SUM(K112,K113,K111,K108)</f>
        <v>564</v>
      </c>
      <c r="L114" s="148">
        <f>SUM(L112,L113,L111,L108)</f>
        <v>324</v>
      </c>
      <c r="M114" s="136">
        <f t="shared" si="2"/>
        <v>0.57445999999999997</v>
      </c>
      <c r="N114" s="138" t="s">
        <v>195</v>
      </c>
      <c r="O114" s="150" t="s">
        <v>55</v>
      </c>
      <c r="P114" s="158" t="s">
        <v>128</v>
      </c>
      <c r="Q114" s="189" t="s">
        <v>55</v>
      </c>
    </row>
    <row r="115" spans="1:17" x14ac:dyDescent="0.15">
      <c r="A115" s="28">
        <v>98</v>
      </c>
      <c r="B115" s="85"/>
      <c r="C115" s="29" t="s">
        <v>134</v>
      </c>
      <c r="D115" s="91">
        <v>22222</v>
      </c>
      <c r="E115" s="87" t="s">
        <v>136</v>
      </c>
      <c r="F115" s="29">
        <v>0</v>
      </c>
      <c r="G115" s="29">
        <v>0</v>
      </c>
      <c r="H115" s="29">
        <v>0</v>
      </c>
      <c r="I115" s="29">
        <v>13165</v>
      </c>
      <c r="J115" s="29" t="s">
        <v>221</v>
      </c>
      <c r="K115" s="101">
        <v>33</v>
      </c>
      <c r="L115" s="101">
        <v>12</v>
      </c>
      <c r="M115" s="98">
        <f t="shared" si="2"/>
        <v>0.36363000000000001</v>
      </c>
      <c r="N115" s="29" t="s">
        <v>195</v>
      </c>
      <c r="O115" s="89" t="s">
        <v>55</v>
      </c>
      <c r="P115" s="157" t="s">
        <v>128</v>
      </c>
      <c r="Q115" s="189" t="s">
        <v>55</v>
      </c>
    </row>
    <row r="116" spans="1:17" x14ac:dyDescent="0.15">
      <c r="A116" s="28">
        <v>99</v>
      </c>
      <c r="B116" s="85"/>
      <c r="C116" s="29" t="s">
        <v>134</v>
      </c>
      <c r="D116" s="91">
        <v>22222</v>
      </c>
      <c r="E116" s="87" t="s">
        <v>136</v>
      </c>
      <c r="F116" s="29">
        <v>0</v>
      </c>
      <c r="G116" s="29">
        <v>0</v>
      </c>
      <c r="H116" s="29">
        <v>0</v>
      </c>
      <c r="I116" s="29">
        <v>13165</v>
      </c>
      <c r="J116" s="29" t="s">
        <v>222</v>
      </c>
      <c r="K116" s="101">
        <v>41</v>
      </c>
      <c r="L116" s="101">
        <v>25</v>
      </c>
      <c r="M116" s="98">
        <f t="shared" si="2"/>
        <v>0.60975000000000001</v>
      </c>
      <c r="N116" s="29" t="s">
        <v>195</v>
      </c>
      <c r="O116" s="89" t="s">
        <v>55</v>
      </c>
      <c r="P116" s="157" t="s">
        <v>128</v>
      </c>
      <c r="Q116" s="189" t="s">
        <v>55</v>
      </c>
    </row>
    <row r="117" spans="1:17" x14ac:dyDescent="0.15">
      <c r="A117" s="28">
        <v>100</v>
      </c>
      <c r="B117" s="85"/>
      <c r="C117" s="29" t="s">
        <v>134</v>
      </c>
      <c r="D117" s="91">
        <v>22222</v>
      </c>
      <c r="E117" s="87" t="s">
        <v>136</v>
      </c>
      <c r="F117" s="29">
        <v>0</v>
      </c>
      <c r="G117" s="29">
        <v>0</v>
      </c>
      <c r="H117" s="29">
        <v>0</v>
      </c>
      <c r="I117" s="29">
        <v>13165</v>
      </c>
      <c r="J117" s="29" t="s">
        <v>223</v>
      </c>
      <c r="K117" s="101">
        <v>34</v>
      </c>
      <c r="L117" s="101">
        <v>14</v>
      </c>
      <c r="M117" s="98">
        <f t="shared" si="2"/>
        <v>0.41176000000000001</v>
      </c>
      <c r="N117" s="29" t="s">
        <v>195</v>
      </c>
      <c r="O117" s="89" t="s">
        <v>55</v>
      </c>
      <c r="P117" s="157" t="s">
        <v>128</v>
      </c>
      <c r="Q117" s="189" t="s">
        <v>55</v>
      </c>
    </row>
    <row r="118" spans="1:17" x14ac:dyDescent="0.15">
      <c r="A118" s="71">
        <v>101</v>
      </c>
      <c r="B118" s="85"/>
      <c r="C118" s="29" t="s">
        <v>134</v>
      </c>
      <c r="D118" s="91">
        <v>22222</v>
      </c>
      <c r="E118" s="87" t="s">
        <v>136</v>
      </c>
      <c r="F118" s="29">
        <v>0</v>
      </c>
      <c r="G118" s="29">
        <v>0</v>
      </c>
      <c r="H118" s="29">
        <v>0</v>
      </c>
      <c r="I118" s="29">
        <v>13165</v>
      </c>
      <c r="J118" s="29" t="s">
        <v>224</v>
      </c>
      <c r="K118" s="101">
        <f>SUM(K115:K117)</f>
        <v>108</v>
      </c>
      <c r="L118" s="101">
        <f>SUM(L115:L117)</f>
        <v>51</v>
      </c>
      <c r="M118" s="98">
        <f t="shared" si="2"/>
        <v>0.47221999999999997</v>
      </c>
      <c r="N118" s="29" t="s">
        <v>195</v>
      </c>
      <c r="O118" s="89" t="s">
        <v>55</v>
      </c>
      <c r="P118" s="157" t="s">
        <v>128</v>
      </c>
      <c r="Q118" s="189" t="s">
        <v>55</v>
      </c>
    </row>
    <row r="119" spans="1:17" ht="14" x14ac:dyDescent="0.15">
      <c r="A119" s="28">
        <v>102</v>
      </c>
      <c r="B119" s="85"/>
      <c r="C119" s="138" t="s">
        <v>134</v>
      </c>
      <c r="D119" s="146">
        <v>22222</v>
      </c>
      <c r="E119" s="147" t="s">
        <v>136</v>
      </c>
      <c r="F119" s="138">
        <v>0</v>
      </c>
      <c r="G119" s="138">
        <v>0</v>
      </c>
      <c r="H119" s="138">
        <v>0</v>
      </c>
      <c r="I119" s="138">
        <v>13165</v>
      </c>
      <c r="J119" s="138" t="s">
        <v>341</v>
      </c>
      <c r="K119" s="148">
        <v>482</v>
      </c>
      <c r="L119" s="148">
        <v>328</v>
      </c>
      <c r="M119" s="136">
        <f t="shared" si="2"/>
        <v>0.68049000000000004</v>
      </c>
      <c r="N119" s="171" t="s">
        <v>195</v>
      </c>
      <c r="O119" s="138" t="s">
        <v>55</v>
      </c>
      <c r="P119" s="150" t="s">
        <v>128</v>
      </c>
      <c r="Q119" s="189" t="s">
        <v>55</v>
      </c>
    </row>
    <row r="120" spans="1:17" x14ac:dyDescent="0.15">
      <c r="A120" s="28">
        <v>103</v>
      </c>
      <c r="B120" s="85"/>
      <c r="C120" s="29" t="s">
        <v>134</v>
      </c>
      <c r="D120" s="91">
        <v>22222</v>
      </c>
      <c r="E120" s="87" t="s">
        <v>136</v>
      </c>
      <c r="F120" s="29">
        <v>0</v>
      </c>
      <c r="G120" s="29">
        <v>0</v>
      </c>
      <c r="H120" s="29">
        <v>0</v>
      </c>
      <c r="I120" s="29">
        <v>13165</v>
      </c>
      <c r="J120" s="29" t="s">
        <v>89</v>
      </c>
      <c r="K120" s="101">
        <v>155046</v>
      </c>
      <c r="L120" s="101">
        <v>40100</v>
      </c>
      <c r="M120" s="98">
        <f t="shared" si="2"/>
        <v>0.25863000000000003</v>
      </c>
      <c r="N120" s="29" t="s">
        <v>195</v>
      </c>
      <c r="O120" s="89" t="s">
        <v>55</v>
      </c>
      <c r="P120" s="157" t="s">
        <v>128</v>
      </c>
      <c r="Q120" s="189" t="s">
        <v>55</v>
      </c>
    </row>
    <row r="121" spans="1:17" x14ac:dyDescent="0.15">
      <c r="A121" s="28">
        <v>104</v>
      </c>
      <c r="B121" s="85"/>
      <c r="C121" s="29" t="s">
        <v>134</v>
      </c>
      <c r="D121" s="91">
        <v>22222</v>
      </c>
      <c r="E121" s="87" t="s">
        <v>136</v>
      </c>
      <c r="F121" s="29">
        <v>0</v>
      </c>
      <c r="G121" s="29">
        <v>0</v>
      </c>
      <c r="H121" s="29">
        <v>0</v>
      </c>
      <c r="I121" s="29">
        <v>13165</v>
      </c>
      <c r="J121" s="29" t="s">
        <v>91</v>
      </c>
      <c r="K121" s="101">
        <v>155046</v>
      </c>
      <c r="L121" s="101">
        <v>9000</v>
      </c>
      <c r="M121" s="98">
        <f t="shared" si="2"/>
        <v>5.8040000000000001E-2</v>
      </c>
      <c r="N121" s="29" t="s">
        <v>195</v>
      </c>
      <c r="O121" s="89" t="s">
        <v>55</v>
      </c>
      <c r="P121" s="157" t="s">
        <v>128</v>
      </c>
      <c r="Q121" s="189" t="s">
        <v>55</v>
      </c>
    </row>
    <row r="122" spans="1:17" x14ac:dyDescent="0.15">
      <c r="A122" s="71">
        <v>105</v>
      </c>
      <c r="B122" s="85"/>
      <c r="C122" s="29" t="s">
        <v>134</v>
      </c>
      <c r="D122" s="91">
        <v>22222</v>
      </c>
      <c r="E122" s="87" t="s">
        <v>136</v>
      </c>
      <c r="F122" s="29">
        <v>0</v>
      </c>
      <c r="G122" s="29">
        <v>0</v>
      </c>
      <c r="H122" s="29">
        <v>0</v>
      </c>
      <c r="I122" s="29">
        <v>13165</v>
      </c>
      <c r="J122" s="29" t="s">
        <v>93</v>
      </c>
      <c r="K122" s="101">
        <v>155046</v>
      </c>
      <c r="L122" s="101">
        <v>8000</v>
      </c>
      <c r="M122" s="98">
        <f t="shared" si="2"/>
        <v>5.1589999999999997E-2</v>
      </c>
      <c r="N122" s="29" t="s">
        <v>195</v>
      </c>
      <c r="O122" s="89" t="s">
        <v>55</v>
      </c>
      <c r="P122" s="157" t="s">
        <v>128</v>
      </c>
      <c r="Q122" s="189" t="s">
        <v>55</v>
      </c>
    </row>
    <row r="123" spans="1:17" s="22" customFormat="1" x14ac:dyDescent="0.15">
      <c r="A123" s="28">
        <v>106</v>
      </c>
      <c r="B123" s="85"/>
      <c r="C123" s="29" t="s">
        <v>134</v>
      </c>
      <c r="D123" s="91">
        <v>22222</v>
      </c>
      <c r="E123" s="87" t="s">
        <v>136</v>
      </c>
      <c r="F123" s="29">
        <v>0</v>
      </c>
      <c r="G123" s="29">
        <v>0</v>
      </c>
      <c r="H123" s="29">
        <v>0</v>
      </c>
      <c r="I123" s="29">
        <v>13165</v>
      </c>
      <c r="J123" s="29" t="s">
        <v>95</v>
      </c>
      <c r="K123" s="101">
        <v>155046</v>
      </c>
      <c r="L123" s="101">
        <v>10000</v>
      </c>
      <c r="M123" s="98">
        <f t="shared" si="2"/>
        <v>6.4490000000000006E-2</v>
      </c>
      <c r="N123" s="29" t="s">
        <v>195</v>
      </c>
      <c r="O123" s="89" t="s">
        <v>55</v>
      </c>
      <c r="P123" s="157" t="s">
        <v>128</v>
      </c>
      <c r="Q123" s="189" t="s">
        <v>55</v>
      </c>
    </row>
    <row r="124" spans="1:17" x14ac:dyDescent="0.15">
      <c r="A124" s="28">
        <v>107</v>
      </c>
      <c r="B124" s="85"/>
      <c r="C124" s="29" t="s">
        <v>134</v>
      </c>
      <c r="D124" s="91">
        <v>22222</v>
      </c>
      <c r="E124" s="87" t="s">
        <v>136</v>
      </c>
      <c r="F124" s="29">
        <v>0</v>
      </c>
      <c r="G124" s="29">
        <v>0</v>
      </c>
      <c r="H124" s="29">
        <v>0</v>
      </c>
      <c r="I124" s="29">
        <v>13165</v>
      </c>
      <c r="J124" s="29" t="s">
        <v>97</v>
      </c>
      <c r="K124" s="101">
        <v>155046</v>
      </c>
      <c r="L124" s="101">
        <v>12000</v>
      </c>
      <c r="M124" s="98">
        <f t="shared" si="2"/>
        <v>7.739E-2</v>
      </c>
      <c r="N124" s="29" t="s">
        <v>195</v>
      </c>
      <c r="O124" s="89" t="s">
        <v>55</v>
      </c>
      <c r="P124" s="157" t="s">
        <v>128</v>
      </c>
      <c r="Q124" s="189" t="s">
        <v>55</v>
      </c>
    </row>
    <row r="125" spans="1:17" x14ac:dyDescent="0.15">
      <c r="A125" s="28">
        <v>108</v>
      </c>
      <c r="B125" s="85"/>
      <c r="C125" s="29" t="s">
        <v>134</v>
      </c>
      <c r="D125" s="91">
        <v>22222</v>
      </c>
      <c r="E125" s="87" t="s">
        <v>136</v>
      </c>
      <c r="F125" s="29">
        <v>0</v>
      </c>
      <c r="G125" s="29">
        <v>0</v>
      </c>
      <c r="H125" s="29">
        <v>0</v>
      </c>
      <c r="I125" s="29">
        <v>13165</v>
      </c>
      <c r="J125" s="29" t="s">
        <v>99</v>
      </c>
      <c r="K125" s="101">
        <v>155046</v>
      </c>
      <c r="L125" s="101">
        <v>3000</v>
      </c>
      <c r="M125" s="98">
        <f t="shared" si="2"/>
        <v>1.934E-2</v>
      </c>
      <c r="N125" s="29" t="s">
        <v>195</v>
      </c>
      <c r="O125" s="89" t="s">
        <v>55</v>
      </c>
      <c r="P125" s="157" t="s">
        <v>128</v>
      </c>
      <c r="Q125" s="189" t="s">
        <v>55</v>
      </c>
    </row>
    <row r="126" spans="1:17" x14ac:dyDescent="0.15">
      <c r="A126" s="71">
        <v>109</v>
      </c>
      <c r="B126" s="85"/>
      <c r="C126" s="29" t="s">
        <v>134</v>
      </c>
      <c r="D126" s="91">
        <v>22222</v>
      </c>
      <c r="E126" s="87" t="s">
        <v>136</v>
      </c>
      <c r="F126" s="29">
        <v>0</v>
      </c>
      <c r="G126" s="29">
        <v>0</v>
      </c>
      <c r="H126" s="29">
        <v>0</v>
      </c>
      <c r="I126" s="29">
        <v>13165</v>
      </c>
      <c r="J126" s="29" t="s">
        <v>101</v>
      </c>
      <c r="K126" s="101">
        <v>155046</v>
      </c>
      <c r="L126" s="101">
        <v>13000</v>
      </c>
      <c r="M126" s="98">
        <f t="shared" si="2"/>
        <v>8.3839999999999998E-2</v>
      </c>
      <c r="N126" s="29" t="s">
        <v>195</v>
      </c>
      <c r="O126" s="89" t="s">
        <v>55</v>
      </c>
      <c r="P126" s="157" t="s">
        <v>128</v>
      </c>
      <c r="Q126" s="189" t="s">
        <v>55</v>
      </c>
    </row>
    <row r="127" spans="1:17" x14ac:dyDescent="0.15">
      <c r="A127" s="28">
        <v>110</v>
      </c>
      <c r="B127" s="85"/>
      <c r="C127" s="29" t="s">
        <v>134</v>
      </c>
      <c r="D127" s="91">
        <v>22222</v>
      </c>
      <c r="E127" s="87" t="s">
        <v>136</v>
      </c>
      <c r="F127" s="29">
        <v>0</v>
      </c>
      <c r="G127" s="29">
        <v>0</v>
      </c>
      <c r="H127" s="29">
        <v>0</v>
      </c>
      <c r="I127" s="29">
        <v>13165</v>
      </c>
      <c r="J127" s="90" t="s">
        <v>103</v>
      </c>
      <c r="K127" s="101">
        <v>155046</v>
      </c>
      <c r="L127" s="101">
        <v>900</v>
      </c>
      <c r="M127" s="98">
        <f t="shared" si="2"/>
        <v>5.7999999999999996E-3</v>
      </c>
      <c r="N127" s="29" t="s">
        <v>195</v>
      </c>
      <c r="O127" s="89" t="s">
        <v>55</v>
      </c>
      <c r="P127" s="157" t="s">
        <v>128</v>
      </c>
      <c r="Q127" s="189" t="s">
        <v>55</v>
      </c>
    </row>
    <row r="128" spans="1:17" x14ac:dyDescent="0.15">
      <c r="A128" s="28">
        <v>111</v>
      </c>
      <c r="B128" s="85"/>
      <c r="C128" s="29" t="s">
        <v>134</v>
      </c>
      <c r="D128" s="91">
        <v>22222</v>
      </c>
      <c r="E128" s="87" t="s">
        <v>136</v>
      </c>
      <c r="F128" s="29">
        <v>0</v>
      </c>
      <c r="G128" s="29">
        <v>0</v>
      </c>
      <c r="H128" s="29">
        <v>0</v>
      </c>
      <c r="I128" s="29">
        <v>13165</v>
      </c>
      <c r="J128" s="29" t="s">
        <v>176</v>
      </c>
      <c r="K128" s="101">
        <v>155046</v>
      </c>
      <c r="L128" s="101">
        <v>750</v>
      </c>
      <c r="M128" s="98">
        <f t="shared" si="2"/>
        <v>4.8300000000000001E-3</v>
      </c>
      <c r="N128" s="29" t="s">
        <v>195</v>
      </c>
      <c r="O128" s="89" t="s">
        <v>55</v>
      </c>
      <c r="P128" s="157" t="s">
        <v>128</v>
      </c>
      <c r="Q128" s="189" t="s">
        <v>55</v>
      </c>
    </row>
    <row r="129" spans="1:17" x14ac:dyDescent="0.15">
      <c r="A129" s="28">
        <v>112</v>
      </c>
      <c r="B129" s="42"/>
      <c r="C129" s="29" t="s">
        <v>134</v>
      </c>
      <c r="D129" s="29">
        <v>22222</v>
      </c>
      <c r="E129" s="87" t="s">
        <v>136</v>
      </c>
      <c r="F129" s="29">
        <v>0</v>
      </c>
      <c r="G129" s="29">
        <v>0</v>
      </c>
      <c r="H129" s="29">
        <v>0</v>
      </c>
      <c r="I129" s="29">
        <v>13165</v>
      </c>
      <c r="J129" s="29" t="s">
        <v>177</v>
      </c>
      <c r="K129" s="101">
        <v>155046</v>
      </c>
      <c r="L129" s="101">
        <v>11000</v>
      </c>
      <c r="M129" s="98">
        <f t="shared" si="2"/>
        <v>7.0940000000000003E-2</v>
      </c>
      <c r="N129" s="29" t="s">
        <v>195</v>
      </c>
      <c r="O129" s="89" t="s">
        <v>55</v>
      </c>
      <c r="P129" s="157" t="s">
        <v>128</v>
      </c>
      <c r="Q129" s="189" t="s">
        <v>55</v>
      </c>
    </row>
    <row r="130" spans="1:17" ht="14" x14ac:dyDescent="0.15">
      <c r="A130" s="71">
        <v>113</v>
      </c>
      <c r="B130" s="42"/>
      <c r="C130" s="29" t="s">
        <v>134</v>
      </c>
      <c r="D130" s="29">
        <v>22222</v>
      </c>
      <c r="E130" s="87" t="s">
        <v>136</v>
      </c>
      <c r="F130" s="29">
        <v>0</v>
      </c>
      <c r="G130" s="29">
        <v>0</v>
      </c>
      <c r="H130" s="29">
        <v>0</v>
      </c>
      <c r="I130" s="29">
        <v>13165</v>
      </c>
      <c r="J130" s="107" t="s">
        <v>190</v>
      </c>
      <c r="K130" s="101">
        <v>155046</v>
      </c>
      <c r="L130" s="101">
        <f>SUM(L127:L129)</f>
        <v>12650</v>
      </c>
      <c r="M130" s="98">
        <f t="shared" si="2"/>
        <v>8.158E-2</v>
      </c>
      <c r="N130" s="29" t="s">
        <v>195</v>
      </c>
      <c r="O130" s="89" t="s">
        <v>55</v>
      </c>
      <c r="P130" s="157" t="s">
        <v>128</v>
      </c>
      <c r="Q130" s="189" t="s">
        <v>55</v>
      </c>
    </row>
    <row r="131" spans="1:17" x14ac:dyDescent="0.15">
      <c r="A131" s="28">
        <v>114</v>
      </c>
      <c r="B131" s="85"/>
      <c r="C131" s="29" t="s">
        <v>134</v>
      </c>
      <c r="D131" s="91">
        <v>22222</v>
      </c>
      <c r="E131" s="87" t="s">
        <v>136</v>
      </c>
      <c r="F131" s="29">
        <v>0</v>
      </c>
      <c r="G131" s="29">
        <v>0</v>
      </c>
      <c r="H131" s="29">
        <v>0</v>
      </c>
      <c r="I131" s="29">
        <v>13165</v>
      </c>
      <c r="J131" s="29" t="s">
        <v>189</v>
      </c>
      <c r="K131" s="101">
        <v>155046</v>
      </c>
      <c r="L131" s="101">
        <f>SUM(L120:L123,L125)</f>
        <v>70100</v>
      </c>
      <c r="M131" s="98">
        <f t="shared" si="2"/>
        <v>0.45212000000000002</v>
      </c>
      <c r="N131" s="29" t="s">
        <v>195</v>
      </c>
      <c r="O131" s="89" t="s">
        <v>55</v>
      </c>
      <c r="P131" s="157" t="s">
        <v>128</v>
      </c>
      <c r="Q131" s="189" t="s">
        <v>55</v>
      </c>
    </row>
    <row r="132" spans="1:17" x14ac:dyDescent="0.15">
      <c r="A132" s="28">
        <v>115</v>
      </c>
      <c r="B132" s="84"/>
      <c r="C132" s="29" t="s">
        <v>134</v>
      </c>
      <c r="D132" s="29">
        <v>22222</v>
      </c>
      <c r="E132" s="87" t="s">
        <v>136</v>
      </c>
      <c r="F132" s="29">
        <v>0</v>
      </c>
      <c r="G132" s="29">
        <v>0</v>
      </c>
      <c r="H132" s="29">
        <v>0</v>
      </c>
      <c r="I132" s="29">
        <v>13165</v>
      </c>
      <c r="J132" s="29" t="s">
        <v>954</v>
      </c>
      <c r="K132" s="101">
        <v>155046</v>
      </c>
      <c r="L132" s="101">
        <f>SUM(L120,L121,L122,L123,L125,L127)</f>
        <v>71000</v>
      </c>
      <c r="M132" s="98">
        <f t="shared" si="2"/>
        <v>0.45791999999999999</v>
      </c>
      <c r="N132" s="29" t="s">
        <v>195</v>
      </c>
      <c r="O132" s="89" t="s">
        <v>55</v>
      </c>
      <c r="P132" s="157" t="s">
        <v>128</v>
      </c>
      <c r="Q132" s="189" t="s">
        <v>55</v>
      </c>
    </row>
    <row r="133" spans="1:17" x14ac:dyDescent="0.15">
      <c r="A133" s="28">
        <v>116</v>
      </c>
      <c r="B133" s="85"/>
      <c r="C133" s="138" t="s">
        <v>134</v>
      </c>
      <c r="D133" s="138">
        <v>22222</v>
      </c>
      <c r="E133" s="147" t="s">
        <v>136</v>
      </c>
      <c r="F133" s="138">
        <v>0</v>
      </c>
      <c r="G133" s="138">
        <v>0</v>
      </c>
      <c r="H133" s="138">
        <v>0</v>
      </c>
      <c r="I133" s="138">
        <v>13165</v>
      </c>
      <c r="J133" s="138" t="s">
        <v>907</v>
      </c>
      <c r="K133" s="148">
        <v>4021</v>
      </c>
      <c r="L133" s="148">
        <v>1000</v>
      </c>
      <c r="M133" s="136">
        <f t="shared" si="2"/>
        <v>0.24868999999999999</v>
      </c>
      <c r="N133" s="138" t="s">
        <v>195</v>
      </c>
      <c r="O133" s="150" t="s">
        <v>55</v>
      </c>
      <c r="P133" s="158" t="s">
        <v>128</v>
      </c>
      <c r="Q133" s="189" t="s">
        <v>55</v>
      </c>
    </row>
    <row r="134" spans="1:17" ht="14" x14ac:dyDescent="0.15">
      <c r="A134" s="71">
        <v>117</v>
      </c>
      <c r="B134" s="85"/>
      <c r="C134" s="138" t="s">
        <v>134</v>
      </c>
      <c r="D134" s="138">
        <v>22222</v>
      </c>
      <c r="E134" s="147" t="s">
        <v>136</v>
      </c>
      <c r="F134" s="138">
        <v>0</v>
      </c>
      <c r="G134" s="138">
        <v>0</v>
      </c>
      <c r="H134" s="138">
        <v>0</v>
      </c>
      <c r="I134" s="138">
        <v>13165</v>
      </c>
      <c r="J134" s="165" t="s">
        <v>363</v>
      </c>
      <c r="K134" s="148">
        <v>873</v>
      </c>
      <c r="L134" s="148">
        <v>142</v>
      </c>
      <c r="M134" s="136">
        <f t="shared" si="2"/>
        <v>0.16264999999999999</v>
      </c>
      <c r="N134" s="138" t="s">
        <v>195</v>
      </c>
      <c r="O134" s="150" t="s">
        <v>55</v>
      </c>
      <c r="P134" s="158" t="s">
        <v>128</v>
      </c>
      <c r="Q134" s="189" t="s">
        <v>55</v>
      </c>
    </row>
    <row r="135" spans="1:17" ht="14" x14ac:dyDescent="0.15">
      <c r="A135" s="28">
        <v>118</v>
      </c>
      <c r="B135" s="85"/>
      <c r="C135" s="138" t="s">
        <v>134</v>
      </c>
      <c r="D135" s="138">
        <v>22222</v>
      </c>
      <c r="E135" s="147" t="s">
        <v>136</v>
      </c>
      <c r="F135" s="138">
        <v>0</v>
      </c>
      <c r="G135" s="138">
        <v>0</v>
      </c>
      <c r="H135" s="138">
        <v>0</v>
      </c>
      <c r="I135" s="138">
        <v>13165</v>
      </c>
      <c r="J135" s="165" t="s">
        <v>364</v>
      </c>
      <c r="K135" s="148">
        <v>0</v>
      </c>
      <c r="L135" s="148">
        <v>0</v>
      </c>
      <c r="M135" s="148">
        <v>0</v>
      </c>
      <c r="N135" s="138" t="s">
        <v>195</v>
      </c>
      <c r="O135" s="150" t="s">
        <v>55</v>
      </c>
      <c r="P135" s="158" t="s">
        <v>128</v>
      </c>
      <c r="Q135" s="189" t="s">
        <v>55</v>
      </c>
    </row>
    <row r="136" spans="1:17" ht="14" x14ac:dyDescent="0.15">
      <c r="A136" s="28">
        <v>119</v>
      </c>
      <c r="B136" s="85"/>
      <c r="C136" s="138" t="s">
        <v>134</v>
      </c>
      <c r="D136" s="138">
        <v>22222</v>
      </c>
      <c r="E136" s="147" t="s">
        <v>136</v>
      </c>
      <c r="F136" s="138">
        <v>0</v>
      </c>
      <c r="G136" s="138">
        <v>0</v>
      </c>
      <c r="H136" s="138">
        <v>0</v>
      </c>
      <c r="I136" s="138">
        <v>13165</v>
      </c>
      <c r="J136" s="165" t="s">
        <v>365</v>
      </c>
      <c r="K136" s="148">
        <f>SUM(K134:K135)</f>
        <v>873</v>
      </c>
      <c r="L136" s="148">
        <f>SUM(L134:L135)</f>
        <v>142</v>
      </c>
      <c r="M136" s="136">
        <f>TRUNC(L136/K136,5)</f>
        <v>0.16264999999999999</v>
      </c>
      <c r="N136" s="138" t="s">
        <v>195</v>
      </c>
      <c r="O136" s="150" t="s">
        <v>55</v>
      </c>
      <c r="P136" s="158" t="s">
        <v>128</v>
      </c>
      <c r="Q136" s="189" t="s">
        <v>55</v>
      </c>
    </row>
    <row r="137" spans="1:17" ht="14" x14ac:dyDescent="0.15">
      <c r="A137" s="28">
        <v>120</v>
      </c>
      <c r="B137" s="85"/>
      <c r="C137" s="138" t="s">
        <v>134</v>
      </c>
      <c r="D137" s="138">
        <v>22222</v>
      </c>
      <c r="E137" s="147" t="s">
        <v>136</v>
      </c>
      <c r="F137" s="138">
        <v>0</v>
      </c>
      <c r="G137" s="138">
        <v>0</v>
      </c>
      <c r="H137" s="138">
        <v>0</v>
      </c>
      <c r="I137" s="138">
        <v>13165</v>
      </c>
      <c r="J137" s="165" t="s">
        <v>366</v>
      </c>
      <c r="K137" s="148">
        <v>564</v>
      </c>
      <c r="L137" s="148">
        <v>73</v>
      </c>
      <c r="M137" s="136">
        <f>TRUNC(L137/K137,5)</f>
        <v>0.12942999999999999</v>
      </c>
      <c r="N137" s="138" t="s">
        <v>195</v>
      </c>
      <c r="O137" s="150" t="s">
        <v>55</v>
      </c>
      <c r="P137" s="158" t="s">
        <v>128</v>
      </c>
      <c r="Q137" s="189" t="s">
        <v>55</v>
      </c>
    </row>
    <row r="138" spans="1:17" ht="14" x14ac:dyDescent="0.15">
      <c r="A138" s="71">
        <v>121</v>
      </c>
      <c r="B138" s="85"/>
      <c r="C138" s="138" t="s">
        <v>134</v>
      </c>
      <c r="D138" s="138">
        <v>22222</v>
      </c>
      <c r="E138" s="147" t="s">
        <v>136</v>
      </c>
      <c r="F138" s="138">
        <v>0</v>
      </c>
      <c r="G138" s="138">
        <v>0</v>
      </c>
      <c r="H138" s="138">
        <v>0</v>
      </c>
      <c r="I138" s="138">
        <v>13165</v>
      </c>
      <c r="J138" s="165" t="s">
        <v>367</v>
      </c>
      <c r="K138" s="148">
        <v>0</v>
      </c>
      <c r="L138" s="148">
        <v>0</v>
      </c>
      <c r="M138" s="148">
        <v>0</v>
      </c>
      <c r="N138" s="138" t="s">
        <v>195</v>
      </c>
      <c r="O138" s="150" t="s">
        <v>55</v>
      </c>
      <c r="P138" s="158" t="s">
        <v>128</v>
      </c>
      <c r="Q138" s="189" t="s">
        <v>55</v>
      </c>
    </row>
    <row r="139" spans="1:17" ht="14" x14ac:dyDescent="0.15">
      <c r="A139" s="28">
        <v>122</v>
      </c>
      <c r="B139" s="85"/>
      <c r="C139" s="138" t="s">
        <v>134</v>
      </c>
      <c r="D139" s="138">
        <v>22222</v>
      </c>
      <c r="E139" s="147" t="s">
        <v>136</v>
      </c>
      <c r="F139" s="138">
        <v>0</v>
      </c>
      <c r="G139" s="138">
        <v>0</v>
      </c>
      <c r="H139" s="138">
        <v>0</v>
      </c>
      <c r="I139" s="138">
        <v>13165</v>
      </c>
      <c r="J139" s="165" t="s">
        <v>368</v>
      </c>
      <c r="K139" s="148">
        <f>SUM(K137:K138)</f>
        <v>564</v>
      </c>
      <c r="L139" s="148">
        <f>SUM(L137:L138)</f>
        <v>73</v>
      </c>
      <c r="M139" s="136">
        <f>TRUNC(L139/K139,5)</f>
        <v>0.12942999999999999</v>
      </c>
      <c r="N139" s="138" t="s">
        <v>195</v>
      </c>
      <c r="O139" s="150" t="s">
        <v>55</v>
      </c>
      <c r="P139" s="158" t="s">
        <v>128</v>
      </c>
      <c r="Q139" s="189" t="s">
        <v>55</v>
      </c>
    </row>
    <row r="140" spans="1:17" ht="14" x14ac:dyDescent="0.15">
      <c r="A140" s="28">
        <v>123</v>
      </c>
      <c r="B140" s="85"/>
      <c r="C140" s="138" t="s">
        <v>134</v>
      </c>
      <c r="D140" s="138">
        <v>22222</v>
      </c>
      <c r="E140" s="147" t="s">
        <v>136</v>
      </c>
      <c r="F140" s="138">
        <v>0</v>
      </c>
      <c r="G140" s="138">
        <v>0</v>
      </c>
      <c r="H140" s="138">
        <v>0</v>
      </c>
      <c r="I140" s="138">
        <v>13165</v>
      </c>
      <c r="J140" s="165" t="s">
        <v>369</v>
      </c>
      <c r="K140" s="148">
        <v>256</v>
      </c>
      <c r="L140" s="148">
        <v>187</v>
      </c>
      <c r="M140" s="136">
        <f>TRUNC(L140/K140,5)</f>
        <v>0.73046</v>
      </c>
      <c r="N140" s="138" t="s">
        <v>195</v>
      </c>
      <c r="O140" s="150" t="s">
        <v>55</v>
      </c>
      <c r="P140" s="158" t="s">
        <v>128</v>
      </c>
      <c r="Q140" s="189" t="s">
        <v>55</v>
      </c>
    </row>
    <row r="141" spans="1:17" ht="14" x14ac:dyDescent="0.15">
      <c r="A141" s="28">
        <v>124</v>
      </c>
      <c r="B141" s="85"/>
      <c r="C141" s="138" t="s">
        <v>134</v>
      </c>
      <c r="D141" s="138">
        <v>22222</v>
      </c>
      <c r="E141" s="147" t="s">
        <v>136</v>
      </c>
      <c r="F141" s="138">
        <v>0</v>
      </c>
      <c r="G141" s="138">
        <v>0</v>
      </c>
      <c r="H141" s="138">
        <v>0</v>
      </c>
      <c r="I141" s="138">
        <v>13165</v>
      </c>
      <c r="J141" s="165" t="s">
        <v>370</v>
      </c>
      <c r="K141" s="148">
        <v>0</v>
      </c>
      <c r="L141" s="148">
        <v>0</v>
      </c>
      <c r="M141" s="148">
        <v>0</v>
      </c>
      <c r="N141" s="138" t="s">
        <v>195</v>
      </c>
      <c r="O141" s="150" t="s">
        <v>55</v>
      </c>
      <c r="P141" s="158" t="s">
        <v>128</v>
      </c>
      <c r="Q141" s="189" t="s">
        <v>55</v>
      </c>
    </row>
    <row r="142" spans="1:17" ht="14" x14ac:dyDescent="0.15">
      <c r="A142" s="71">
        <v>125</v>
      </c>
      <c r="B142" s="85"/>
      <c r="C142" s="138" t="s">
        <v>134</v>
      </c>
      <c r="D142" s="138">
        <v>22222</v>
      </c>
      <c r="E142" s="147" t="s">
        <v>136</v>
      </c>
      <c r="F142" s="138">
        <v>0</v>
      </c>
      <c r="G142" s="138">
        <v>0</v>
      </c>
      <c r="H142" s="138">
        <v>0</v>
      </c>
      <c r="I142" s="138">
        <v>13165</v>
      </c>
      <c r="J142" s="165" t="s">
        <v>371</v>
      </c>
      <c r="K142" s="148">
        <f>SUM(K140:K141)</f>
        <v>256</v>
      </c>
      <c r="L142" s="148">
        <f>SUM(L140:L141)</f>
        <v>187</v>
      </c>
      <c r="M142" s="136">
        <f>TRUNC(L142/K142,5)</f>
        <v>0.73046</v>
      </c>
      <c r="N142" s="138" t="s">
        <v>195</v>
      </c>
      <c r="O142" s="150" t="s">
        <v>55</v>
      </c>
      <c r="P142" s="158" t="s">
        <v>128</v>
      </c>
      <c r="Q142" s="189" t="s">
        <v>55</v>
      </c>
    </row>
    <row r="143" spans="1:17" ht="14" x14ac:dyDescent="0.15">
      <c r="A143" s="28">
        <v>126</v>
      </c>
      <c r="B143" s="85"/>
      <c r="C143" s="138" t="s">
        <v>134</v>
      </c>
      <c r="D143" s="138">
        <v>22222</v>
      </c>
      <c r="E143" s="147" t="s">
        <v>136</v>
      </c>
      <c r="F143" s="138">
        <v>0</v>
      </c>
      <c r="G143" s="138">
        <v>0</v>
      </c>
      <c r="H143" s="138">
        <v>0</v>
      </c>
      <c r="I143" s="138">
        <v>13165</v>
      </c>
      <c r="J143" s="165" t="s">
        <v>372</v>
      </c>
      <c r="K143" s="148">
        <v>375</v>
      </c>
      <c r="L143" s="148">
        <v>72</v>
      </c>
      <c r="M143" s="136">
        <f>TRUNC(L143/K143,5)</f>
        <v>0.192</v>
      </c>
      <c r="N143" s="138" t="s">
        <v>195</v>
      </c>
      <c r="O143" s="150" t="s">
        <v>55</v>
      </c>
      <c r="P143" s="158" t="s">
        <v>128</v>
      </c>
      <c r="Q143" s="189" t="s">
        <v>55</v>
      </c>
    </row>
    <row r="144" spans="1:17" ht="14" x14ac:dyDescent="0.15">
      <c r="A144" s="28">
        <v>127</v>
      </c>
      <c r="B144" s="85"/>
      <c r="C144" s="138" t="s">
        <v>134</v>
      </c>
      <c r="D144" s="138">
        <v>22222</v>
      </c>
      <c r="E144" s="147" t="s">
        <v>136</v>
      </c>
      <c r="F144" s="138">
        <v>0</v>
      </c>
      <c r="G144" s="138">
        <v>0</v>
      </c>
      <c r="H144" s="138">
        <v>0</v>
      </c>
      <c r="I144" s="138">
        <v>13165</v>
      </c>
      <c r="J144" s="165" t="s">
        <v>373</v>
      </c>
      <c r="K144" s="148">
        <v>0</v>
      </c>
      <c r="L144" s="148">
        <v>0</v>
      </c>
      <c r="M144" s="148">
        <v>0</v>
      </c>
      <c r="N144" s="138" t="s">
        <v>195</v>
      </c>
      <c r="O144" s="150" t="s">
        <v>55</v>
      </c>
      <c r="P144" s="158" t="s">
        <v>128</v>
      </c>
      <c r="Q144" s="189" t="s">
        <v>55</v>
      </c>
    </row>
    <row r="145" spans="1:17" ht="14" x14ac:dyDescent="0.15">
      <c r="A145" s="28">
        <v>128</v>
      </c>
      <c r="B145" s="85"/>
      <c r="C145" s="138" t="s">
        <v>134</v>
      </c>
      <c r="D145" s="138">
        <v>22222</v>
      </c>
      <c r="E145" s="147" t="s">
        <v>136</v>
      </c>
      <c r="F145" s="138">
        <v>0</v>
      </c>
      <c r="G145" s="138">
        <v>0</v>
      </c>
      <c r="H145" s="138">
        <v>0</v>
      </c>
      <c r="I145" s="138">
        <v>13165</v>
      </c>
      <c r="J145" s="165" t="s">
        <v>374</v>
      </c>
      <c r="K145" s="148">
        <f>SUM(K143:K144)</f>
        <v>375</v>
      </c>
      <c r="L145" s="148">
        <f>SUM(L143:L144)</f>
        <v>72</v>
      </c>
      <c r="M145" s="136">
        <f>TRUNC(L145/K145,5)</f>
        <v>0.192</v>
      </c>
      <c r="N145" s="138" t="s">
        <v>195</v>
      </c>
      <c r="O145" s="150" t="s">
        <v>55</v>
      </c>
      <c r="P145" s="158" t="s">
        <v>128</v>
      </c>
      <c r="Q145" s="189" t="s">
        <v>55</v>
      </c>
    </row>
    <row r="146" spans="1:17" ht="14" x14ac:dyDescent="0.15">
      <c r="A146" s="71">
        <v>129</v>
      </c>
      <c r="B146" s="85"/>
      <c r="C146" s="138" t="s">
        <v>134</v>
      </c>
      <c r="D146" s="138">
        <v>22222</v>
      </c>
      <c r="E146" s="147" t="s">
        <v>136</v>
      </c>
      <c r="F146" s="138">
        <v>0</v>
      </c>
      <c r="G146" s="138">
        <v>0</v>
      </c>
      <c r="H146" s="138">
        <v>0</v>
      </c>
      <c r="I146" s="138">
        <v>13165</v>
      </c>
      <c r="J146" s="165" t="s">
        <v>375</v>
      </c>
      <c r="K146" s="148">
        <v>216</v>
      </c>
      <c r="L146" s="148">
        <v>52</v>
      </c>
      <c r="M146" s="136">
        <f>TRUNC(L146/K146,5)</f>
        <v>0.24074000000000001</v>
      </c>
      <c r="N146" s="138" t="s">
        <v>195</v>
      </c>
      <c r="O146" s="150" t="s">
        <v>55</v>
      </c>
      <c r="P146" s="158" t="s">
        <v>128</v>
      </c>
      <c r="Q146" s="189" t="s">
        <v>55</v>
      </c>
    </row>
    <row r="147" spans="1:17" ht="14" x14ac:dyDescent="0.15">
      <c r="A147" s="28">
        <v>130</v>
      </c>
      <c r="B147" s="85"/>
      <c r="C147" s="138" t="s">
        <v>134</v>
      </c>
      <c r="D147" s="138">
        <v>22222</v>
      </c>
      <c r="E147" s="147" t="s">
        <v>136</v>
      </c>
      <c r="F147" s="138">
        <v>0</v>
      </c>
      <c r="G147" s="138">
        <v>0</v>
      </c>
      <c r="H147" s="138">
        <v>0</v>
      </c>
      <c r="I147" s="138">
        <v>13165</v>
      </c>
      <c r="J147" s="165" t="s">
        <v>376</v>
      </c>
      <c r="K147" s="148">
        <v>0</v>
      </c>
      <c r="L147" s="148">
        <v>0</v>
      </c>
      <c r="M147" s="148">
        <v>0</v>
      </c>
      <c r="N147" s="138" t="s">
        <v>195</v>
      </c>
      <c r="O147" s="150" t="s">
        <v>55</v>
      </c>
      <c r="P147" s="158" t="s">
        <v>128</v>
      </c>
      <c r="Q147" s="189" t="s">
        <v>55</v>
      </c>
    </row>
    <row r="148" spans="1:17" ht="14" x14ac:dyDescent="0.15">
      <c r="A148" s="28">
        <v>131</v>
      </c>
      <c r="B148" s="85"/>
      <c r="C148" s="138" t="s">
        <v>134</v>
      </c>
      <c r="D148" s="138">
        <v>22222</v>
      </c>
      <c r="E148" s="147" t="s">
        <v>136</v>
      </c>
      <c r="F148" s="138">
        <v>0</v>
      </c>
      <c r="G148" s="138">
        <v>0</v>
      </c>
      <c r="H148" s="138">
        <v>0</v>
      </c>
      <c r="I148" s="138">
        <v>13165</v>
      </c>
      <c r="J148" s="165" t="s">
        <v>377</v>
      </c>
      <c r="K148" s="148">
        <f>SUM(K146:K147)</f>
        <v>216</v>
      </c>
      <c r="L148" s="148">
        <f>SUM(L146:L147)</f>
        <v>52</v>
      </c>
      <c r="M148" s="136">
        <f>TRUNC(L148/K148,5)</f>
        <v>0.24074000000000001</v>
      </c>
      <c r="N148" s="138" t="s">
        <v>195</v>
      </c>
      <c r="O148" s="150" t="s">
        <v>55</v>
      </c>
      <c r="P148" s="158" t="s">
        <v>128</v>
      </c>
      <c r="Q148" s="189" t="s">
        <v>55</v>
      </c>
    </row>
    <row r="149" spans="1:17" ht="14" x14ac:dyDescent="0.15">
      <c r="A149" s="28">
        <v>132</v>
      </c>
      <c r="B149" s="85"/>
      <c r="C149" s="138" t="s">
        <v>134</v>
      </c>
      <c r="D149" s="138">
        <v>22222</v>
      </c>
      <c r="E149" s="147" t="s">
        <v>136</v>
      </c>
      <c r="F149" s="138">
        <v>0</v>
      </c>
      <c r="G149" s="138">
        <v>0</v>
      </c>
      <c r="H149" s="138">
        <v>0</v>
      </c>
      <c r="I149" s="138">
        <v>13165</v>
      </c>
      <c r="J149" s="165" t="s">
        <v>378</v>
      </c>
      <c r="K149" s="148">
        <v>185</v>
      </c>
      <c r="L149" s="148">
        <v>63</v>
      </c>
      <c r="M149" s="136">
        <f>TRUNC(L149/K149,5)</f>
        <v>0.34054000000000001</v>
      </c>
      <c r="N149" s="138" t="s">
        <v>195</v>
      </c>
      <c r="O149" s="150" t="s">
        <v>55</v>
      </c>
      <c r="P149" s="158" t="s">
        <v>128</v>
      </c>
      <c r="Q149" s="189" t="s">
        <v>55</v>
      </c>
    </row>
    <row r="150" spans="1:17" ht="14" x14ac:dyDescent="0.15">
      <c r="A150" s="71">
        <v>133</v>
      </c>
      <c r="B150" s="85"/>
      <c r="C150" s="138" t="s">
        <v>134</v>
      </c>
      <c r="D150" s="138">
        <v>22222</v>
      </c>
      <c r="E150" s="147" t="s">
        <v>136</v>
      </c>
      <c r="F150" s="138">
        <v>0</v>
      </c>
      <c r="G150" s="138">
        <v>0</v>
      </c>
      <c r="H150" s="138">
        <v>0</v>
      </c>
      <c r="I150" s="138">
        <v>13165</v>
      </c>
      <c r="J150" s="165" t="s">
        <v>379</v>
      </c>
      <c r="K150" s="148">
        <v>0</v>
      </c>
      <c r="L150" s="148">
        <v>0</v>
      </c>
      <c r="M150" s="148">
        <v>0</v>
      </c>
      <c r="N150" s="138" t="s">
        <v>195</v>
      </c>
      <c r="O150" s="150" t="s">
        <v>55</v>
      </c>
      <c r="P150" s="158" t="s">
        <v>128</v>
      </c>
      <c r="Q150" s="189" t="s">
        <v>55</v>
      </c>
    </row>
    <row r="151" spans="1:17" ht="14" x14ac:dyDescent="0.15">
      <c r="A151" s="28">
        <v>134</v>
      </c>
      <c r="B151" s="85"/>
      <c r="C151" s="138" t="s">
        <v>134</v>
      </c>
      <c r="D151" s="138">
        <v>22222</v>
      </c>
      <c r="E151" s="147" t="s">
        <v>136</v>
      </c>
      <c r="F151" s="138">
        <v>0</v>
      </c>
      <c r="G151" s="138">
        <v>0</v>
      </c>
      <c r="H151" s="138">
        <v>0</v>
      </c>
      <c r="I151" s="138">
        <v>13165</v>
      </c>
      <c r="J151" s="165" t="s">
        <v>380</v>
      </c>
      <c r="K151" s="148">
        <f>SUM(K149:K150)</f>
        <v>185</v>
      </c>
      <c r="L151" s="148">
        <f>SUM(L149:L150)</f>
        <v>63</v>
      </c>
      <c r="M151" s="136">
        <f>TRUNC(L151/K151,5)</f>
        <v>0.34054000000000001</v>
      </c>
      <c r="N151" s="138" t="s">
        <v>195</v>
      </c>
      <c r="O151" s="150" t="s">
        <v>55</v>
      </c>
      <c r="P151" s="158" t="s">
        <v>128</v>
      </c>
      <c r="Q151" s="189" t="s">
        <v>55</v>
      </c>
    </row>
    <row r="152" spans="1:17" ht="14" x14ac:dyDescent="0.15">
      <c r="A152" s="28">
        <v>135</v>
      </c>
      <c r="B152" s="85"/>
      <c r="C152" s="138" t="s">
        <v>134</v>
      </c>
      <c r="D152" s="138">
        <v>22222</v>
      </c>
      <c r="E152" s="147" t="s">
        <v>136</v>
      </c>
      <c r="F152" s="138">
        <v>0</v>
      </c>
      <c r="G152" s="138">
        <v>0</v>
      </c>
      <c r="H152" s="138">
        <v>0</v>
      </c>
      <c r="I152" s="138">
        <v>13165</v>
      </c>
      <c r="J152" s="165" t="s">
        <v>381</v>
      </c>
      <c r="K152" s="148">
        <v>164</v>
      </c>
      <c r="L152" s="148">
        <v>42</v>
      </c>
      <c r="M152" s="136">
        <f>TRUNC(L152/K152,5)</f>
        <v>0.25608999999999998</v>
      </c>
      <c r="N152" s="138" t="s">
        <v>195</v>
      </c>
      <c r="O152" s="150" t="s">
        <v>55</v>
      </c>
      <c r="P152" s="158" t="s">
        <v>128</v>
      </c>
      <c r="Q152" s="189" t="s">
        <v>55</v>
      </c>
    </row>
    <row r="153" spans="1:17" ht="14" x14ac:dyDescent="0.15">
      <c r="A153" s="28">
        <v>136</v>
      </c>
      <c r="B153" s="85"/>
      <c r="C153" s="138" t="s">
        <v>134</v>
      </c>
      <c r="D153" s="138">
        <v>22222</v>
      </c>
      <c r="E153" s="147" t="s">
        <v>136</v>
      </c>
      <c r="F153" s="138">
        <v>0</v>
      </c>
      <c r="G153" s="138">
        <v>0</v>
      </c>
      <c r="H153" s="138">
        <v>0</v>
      </c>
      <c r="I153" s="138">
        <v>13165</v>
      </c>
      <c r="J153" s="165" t="s">
        <v>382</v>
      </c>
      <c r="K153" s="148">
        <v>0</v>
      </c>
      <c r="L153" s="148">
        <v>0</v>
      </c>
      <c r="M153" s="148">
        <v>0</v>
      </c>
      <c r="N153" s="138" t="s">
        <v>195</v>
      </c>
      <c r="O153" s="150" t="s">
        <v>55</v>
      </c>
      <c r="P153" s="158" t="s">
        <v>128</v>
      </c>
      <c r="Q153" s="189" t="s">
        <v>55</v>
      </c>
    </row>
    <row r="154" spans="1:17" ht="14" x14ac:dyDescent="0.15">
      <c r="A154" s="71">
        <v>137</v>
      </c>
      <c r="B154" s="85"/>
      <c r="C154" s="138" t="s">
        <v>134</v>
      </c>
      <c r="D154" s="138">
        <v>22222</v>
      </c>
      <c r="E154" s="147" t="s">
        <v>136</v>
      </c>
      <c r="F154" s="138">
        <v>0</v>
      </c>
      <c r="G154" s="138">
        <v>0</v>
      </c>
      <c r="H154" s="138">
        <v>0</v>
      </c>
      <c r="I154" s="138">
        <v>13165</v>
      </c>
      <c r="J154" s="165" t="s">
        <v>383</v>
      </c>
      <c r="K154" s="148">
        <f>SUM(K152:K153)</f>
        <v>164</v>
      </c>
      <c r="L154" s="148">
        <f>SUM(L152:L153)</f>
        <v>42</v>
      </c>
      <c r="M154" s="136">
        <f>TRUNC(L154/K154,5)</f>
        <v>0.25608999999999998</v>
      </c>
      <c r="N154" s="138" t="s">
        <v>195</v>
      </c>
      <c r="O154" s="150" t="s">
        <v>55</v>
      </c>
      <c r="P154" s="158" t="s">
        <v>128</v>
      </c>
      <c r="Q154" s="189" t="s">
        <v>55</v>
      </c>
    </row>
    <row r="155" spans="1:17" ht="14" x14ac:dyDescent="0.15">
      <c r="A155" s="28">
        <v>138</v>
      </c>
      <c r="B155" s="85"/>
      <c r="C155" s="138" t="s">
        <v>134</v>
      </c>
      <c r="D155" s="138">
        <v>22222</v>
      </c>
      <c r="E155" s="147" t="s">
        <v>136</v>
      </c>
      <c r="F155" s="138">
        <v>0</v>
      </c>
      <c r="G155" s="138">
        <v>0</v>
      </c>
      <c r="H155" s="138">
        <v>0</v>
      </c>
      <c r="I155" s="138">
        <v>13165</v>
      </c>
      <c r="J155" s="165" t="s">
        <v>384</v>
      </c>
      <c r="K155" s="148">
        <v>458</v>
      </c>
      <c r="L155" s="148">
        <v>117</v>
      </c>
      <c r="M155" s="136">
        <f>TRUNC(L155/K155,5)</f>
        <v>0.25545000000000001</v>
      </c>
      <c r="N155" s="138" t="s">
        <v>195</v>
      </c>
      <c r="O155" s="150" t="s">
        <v>55</v>
      </c>
      <c r="P155" s="158" t="s">
        <v>128</v>
      </c>
      <c r="Q155" s="189" t="s">
        <v>55</v>
      </c>
    </row>
    <row r="156" spans="1:17" ht="14" x14ac:dyDescent="0.15">
      <c r="A156" s="28">
        <v>139</v>
      </c>
      <c r="B156" s="85"/>
      <c r="C156" s="138" t="s">
        <v>134</v>
      </c>
      <c r="D156" s="138">
        <v>22222</v>
      </c>
      <c r="E156" s="147" t="s">
        <v>136</v>
      </c>
      <c r="F156" s="138">
        <v>0</v>
      </c>
      <c r="G156" s="138">
        <v>0</v>
      </c>
      <c r="H156" s="138">
        <v>0</v>
      </c>
      <c r="I156" s="138">
        <v>13165</v>
      </c>
      <c r="J156" s="165" t="s">
        <v>385</v>
      </c>
      <c r="K156" s="148">
        <v>930</v>
      </c>
      <c r="L156" s="148">
        <v>252</v>
      </c>
      <c r="M156" s="136">
        <f>TRUNC(L156/K156,5)</f>
        <v>0.27095999999999998</v>
      </c>
      <c r="N156" s="138" t="s">
        <v>195</v>
      </c>
      <c r="O156" s="150" t="s">
        <v>55</v>
      </c>
      <c r="P156" s="158" t="s">
        <v>128</v>
      </c>
      <c r="Q156" s="189" t="s">
        <v>55</v>
      </c>
    </row>
    <row r="157" spans="1:17" ht="14" x14ac:dyDescent="0.15">
      <c r="A157" s="28">
        <v>140</v>
      </c>
      <c r="B157" s="85"/>
      <c r="C157" s="138" t="s">
        <v>134</v>
      </c>
      <c r="D157" s="138">
        <v>22222</v>
      </c>
      <c r="E157" s="147" t="s">
        <v>136</v>
      </c>
      <c r="F157" s="138">
        <v>0</v>
      </c>
      <c r="G157" s="138">
        <v>0</v>
      </c>
      <c r="H157" s="138">
        <v>0</v>
      </c>
      <c r="I157" s="138">
        <v>13165</v>
      </c>
      <c r="J157" s="166" t="s">
        <v>386</v>
      </c>
      <c r="K157" s="148">
        <f>SUM(K136,K139,K142,K145,K148,K151,K154,K155,K156)</f>
        <v>4021</v>
      </c>
      <c r="L157" s="148">
        <f>SUM(L136,L139,L142,L145,L148,L151,L154,L155,L156)</f>
        <v>1000</v>
      </c>
      <c r="M157" s="136">
        <f>TRUNC(L157/K157,5)</f>
        <v>0.24868999999999999</v>
      </c>
      <c r="N157" s="138" t="s">
        <v>195</v>
      </c>
      <c r="O157" s="150" t="s">
        <v>55</v>
      </c>
      <c r="P157" s="158" t="s">
        <v>128</v>
      </c>
      <c r="Q157" s="189" t="s">
        <v>55</v>
      </c>
    </row>
    <row r="158" spans="1:17" ht="14" x14ac:dyDescent="0.15">
      <c r="A158" s="71">
        <v>141</v>
      </c>
      <c r="B158" s="85"/>
      <c r="C158" s="138" t="s">
        <v>134</v>
      </c>
      <c r="D158" s="138">
        <v>22222</v>
      </c>
      <c r="E158" s="147" t="s">
        <v>136</v>
      </c>
      <c r="F158" s="138">
        <v>0</v>
      </c>
      <c r="G158" s="138">
        <v>0</v>
      </c>
      <c r="H158" s="138">
        <v>0</v>
      </c>
      <c r="I158" s="138">
        <v>13165</v>
      </c>
      <c r="J158" s="167" t="s">
        <v>387</v>
      </c>
      <c r="K158" s="148">
        <v>820</v>
      </c>
      <c r="L158" s="148">
        <v>215</v>
      </c>
      <c r="M158" s="136">
        <f>TRUNC(L158/K158,5)</f>
        <v>0.26218999999999998</v>
      </c>
      <c r="N158" s="138" t="s">
        <v>195</v>
      </c>
      <c r="O158" s="150" t="s">
        <v>55</v>
      </c>
      <c r="P158" s="158" t="s">
        <v>128</v>
      </c>
      <c r="Q158" s="189" t="s">
        <v>55</v>
      </c>
    </row>
    <row r="159" spans="1:17" ht="14" x14ac:dyDescent="0.15">
      <c r="A159" s="28">
        <v>142</v>
      </c>
      <c r="B159" s="85"/>
      <c r="C159" s="138" t="s">
        <v>134</v>
      </c>
      <c r="D159" s="138">
        <v>22222</v>
      </c>
      <c r="E159" s="147" t="s">
        <v>136</v>
      </c>
      <c r="F159" s="138">
        <v>0</v>
      </c>
      <c r="G159" s="138">
        <v>0</v>
      </c>
      <c r="H159" s="138">
        <v>0</v>
      </c>
      <c r="I159" s="138">
        <v>13165</v>
      </c>
      <c r="J159" s="168" t="s">
        <v>388</v>
      </c>
      <c r="K159" s="148">
        <v>0</v>
      </c>
      <c r="L159" s="148">
        <v>0</v>
      </c>
      <c r="M159" s="148">
        <v>0</v>
      </c>
      <c r="N159" s="138" t="s">
        <v>195</v>
      </c>
      <c r="O159" s="150" t="s">
        <v>55</v>
      </c>
      <c r="P159" s="158" t="s">
        <v>128</v>
      </c>
      <c r="Q159" s="189" t="s">
        <v>55</v>
      </c>
    </row>
    <row r="160" spans="1:17" ht="14" x14ac:dyDescent="0.15">
      <c r="A160" s="28">
        <v>143</v>
      </c>
      <c r="B160" s="85"/>
      <c r="C160" s="138" t="s">
        <v>134</v>
      </c>
      <c r="D160" s="138">
        <v>22222</v>
      </c>
      <c r="E160" s="147" t="s">
        <v>136</v>
      </c>
      <c r="F160" s="138">
        <v>0</v>
      </c>
      <c r="G160" s="138">
        <v>0</v>
      </c>
      <c r="H160" s="138">
        <v>0</v>
      </c>
      <c r="I160" s="138">
        <v>13165</v>
      </c>
      <c r="J160" s="165" t="s">
        <v>389</v>
      </c>
      <c r="K160" s="148">
        <f>SUM(K158:K159)</f>
        <v>820</v>
      </c>
      <c r="L160" s="148">
        <f>SUM(L158:L159)</f>
        <v>215</v>
      </c>
      <c r="M160" s="136">
        <f>TRUNC(L160/K160,5)</f>
        <v>0.26218999999999998</v>
      </c>
      <c r="N160" s="138" t="s">
        <v>195</v>
      </c>
      <c r="O160" s="150" t="s">
        <v>55</v>
      </c>
      <c r="P160" s="158" t="s">
        <v>128</v>
      </c>
      <c r="Q160" s="189" t="s">
        <v>55</v>
      </c>
    </row>
    <row r="161" spans="1:17" ht="14" x14ac:dyDescent="0.15">
      <c r="A161" s="28">
        <v>144</v>
      </c>
      <c r="B161" s="85"/>
      <c r="C161" s="138" t="s">
        <v>134</v>
      </c>
      <c r="D161" s="138">
        <v>22222</v>
      </c>
      <c r="E161" s="147" t="s">
        <v>136</v>
      </c>
      <c r="F161" s="138">
        <v>0</v>
      </c>
      <c r="G161" s="138">
        <v>0</v>
      </c>
      <c r="H161" s="138">
        <v>0</v>
      </c>
      <c r="I161" s="138">
        <v>13165</v>
      </c>
      <c r="J161" s="165" t="s">
        <v>390</v>
      </c>
      <c r="K161" s="148">
        <v>1813</v>
      </c>
      <c r="L161" s="148">
        <v>416</v>
      </c>
      <c r="M161" s="136">
        <f>TRUNC(L161/K161,5)</f>
        <v>0.22944999999999999</v>
      </c>
      <c r="N161" s="138" t="s">
        <v>195</v>
      </c>
      <c r="O161" s="150" t="s">
        <v>55</v>
      </c>
      <c r="P161" s="158" t="s">
        <v>128</v>
      </c>
      <c r="Q161" s="189" t="s">
        <v>55</v>
      </c>
    </row>
    <row r="162" spans="1:17" ht="14" x14ac:dyDescent="0.15">
      <c r="A162" s="71">
        <v>145</v>
      </c>
      <c r="B162" s="85"/>
      <c r="C162" s="138" t="s">
        <v>134</v>
      </c>
      <c r="D162" s="138">
        <v>22222</v>
      </c>
      <c r="E162" s="147" t="s">
        <v>136</v>
      </c>
      <c r="F162" s="138">
        <v>0</v>
      </c>
      <c r="G162" s="138">
        <v>0</v>
      </c>
      <c r="H162" s="138">
        <v>0</v>
      </c>
      <c r="I162" s="138">
        <v>13165</v>
      </c>
      <c r="J162" s="165" t="s">
        <v>391</v>
      </c>
      <c r="K162" s="148">
        <v>0</v>
      </c>
      <c r="L162" s="148">
        <v>0</v>
      </c>
      <c r="M162" s="148">
        <v>0</v>
      </c>
      <c r="N162" s="138" t="s">
        <v>195</v>
      </c>
      <c r="O162" s="150" t="s">
        <v>55</v>
      </c>
      <c r="P162" s="158" t="s">
        <v>128</v>
      </c>
      <c r="Q162" s="189" t="s">
        <v>55</v>
      </c>
    </row>
    <row r="163" spans="1:17" ht="14" x14ac:dyDescent="0.15">
      <c r="A163" s="28">
        <v>146</v>
      </c>
      <c r="B163" s="85"/>
      <c r="C163" s="138" t="s">
        <v>134</v>
      </c>
      <c r="D163" s="138">
        <v>22222</v>
      </c>
      <c r="E163" s="147" t="s">
        <v>136</v>
      </c>
      <c r="F163" s="138">
        <v>0</v>
      </c>
      <c r="G163" s="138">
        <v>0</v>
      </c>
      <c r="H163" s="138">
        <v>0</v>
      </c>
      <c r="I163" s="138">
        <v>13165</v>
      </c>
      <c r="J163" s="165" t="s">
        <v>392</v>
      </c>
      <c r="K163" s="148">
        <f>SUM(K161:K162)</f>
        <v>1813</v>
      </c>
      <c r="L163" s="148">
        <f>SUM(L161:L162)</f>
        <v>416</v>
      </c>
      <c r="M163" s="136">
        <f t="shared" ref="M163:M168" si="3">TRUNC(L163/K163,5)</f>
        <v>0.22944999999999999</v>
      </c>
      <c r="N163" s="138" t="s">
        <v>195</v>
      </c>
      <c r="O163" s="150" t="s">
        <v>55</v>
      </c>
      <c r="P163" s="158" t="s">
        <v>128</v>
      </c>
      <c r="Q163" s="189" t="s">
        <v>55</v>
      </c>
    </row>
    <row r="164" spans="1:17" ht="14" x14ac:dyDescent="0.15">
      <c r="A164" s="28">
        <v>147</v>
      </c>
      <c r="B164" s="85"/>
      <c r="C164" s="138" t="s">
        <v>134</v>
      </c>
      <c r="D164" s="138">
        <v>22222</v>
      </c>
      <c r="E164" s="147" t="s">
        <v>136</v>
      </c>
      <c r="F164" s="138">
        <v>0</v>
      </c>
      <c r="G164" s="138">
        <v>0</v>
      </c>
      <c r="H164" s="138">
        <v>0</v>
      </c>
      <c r="I164" s="138">
        <v>13165</v>
      </c>
      <c r="J164" s="165" t="s">
        <v>393</v>
      </c>
      <c r="K164" s="148">
        <v>458</v>
      </c>
      <c r="L164" s="148">
        <v>117</v>
      </c>
      <c r="M164" s="136">
        <f t="shared" si="3"/>
        <v>0.25545000000000001</v>
      </c>
      <c r="N164" s="138" t="s">
        <v>195</v>
      </c>
      <c r="O164" s="150" t="s">
        <v>55</v>
      </c>
      <c r="P164" s="158" t="s">
        <v>128</v>
      </c>
      <c r="Q164" s="189" t="s">
        <v>55</v>
      </c>
    </row>
    <row r="165" spans="1:17" ht="14" x14ac:dyDescent="0.15">
      <c r="A165" s="28">
        <v>148</v>
      </c>
      <c r="B165" s="85"/>
      <c r="C165" s="138" t="s">
        <v>134</v>
      </c>
      <c r="D165" s="138">
        <v>22222</v>
      </c>
      <c r="E165" s="147" t="s">
        <v>136</v>
      </c>
      <c r="F165" s="138">
        <v>0</v>
      </c>
      <c r="G165" s="138">
        <v>0</v>
      </c>
      <c r="H165" s="138">
        <v>0</v>
      </c>
      <c r="I165" s="138">
        <v>13165</v>
      </c>
      <c r="J165" s="165" t="s">
        <v>394</v>
      </c>
      <c r="K165" s="148">
        <v>930</v>
      </c>
      <c r="L165" s="148">
        <v>252</v>
      </c>
      <c r="M165" s="136">
        <f t="shared" si="3"/>
        <v>0.27095999999999998</v>
      </c>
      <c r="N165" s="138" t="s">
        <v>195</v>
      </c>
      <c r="O165" s="150" t="s">
        <v>55</v>
      </c>
      <c r="P165" s="158" t="s">
        <v>128</v>
      </c>
      <c r="Q165" s="189" t="s">
        <v>55</v>
      </c>
    </row>
    <row r="166" spans="1:17" ht="14" x14ac:dyDescent="0.15">
      <c r="A166" s="71">
        <v>149</v>
      </c>
      <c r="B166" s="85"/>
      <c r="C166" s="138" t="s">
        <v>134</v>
      </c>
      <c r="D166" s="138">
        <v>22222</v>
      </c>
      <c r="E166" s="147" t="s">
        <v>136</v>
      </c>
      <c r="F166" s="138">
        <v>0</v>
      </c>
      <c r="G166" s="138">
        <v>0</v>
      </c>
      <c r="H166" s="138">
        <v>0</v>
      </c>
      <c r="I166" s="138">
        <v>13165</v>
      </c>
      <c r="J166" s="165" t="s">
        <v>395</v>
      </c>
      <c r="K166" s="148">
        <f>SUM(K160,K163,K164,K165)</f>
        <v>4021</v>
      </c>
      <c r="L166" s="148">
        <f>SUM(L160,L163,L164,L165)</f>
        <v>1000</v>
      </c>
      <c r="M166" s="136">
        <f t="shared" si="3"/>
        <v>0.24868999999999999</v>
      </c>
      <c r="N166" s="138" t="s">
        <v>195</v>
      </c>
      <c r="O166" s="150" t="s">
        <v>55</v>
      </c>
      <c r="P166" s="158" t="s">
        <v>128</v>
      </c>
      <c r="Q166" s="189" t="s">
        <v>55</v>
      </c>
    </row>
    <row r="167" spans="1:17" x14ac:dyDescent="0.15">
      <c r="A167" s="28">
        <v>150</v>
      </c>
      <c r="B167" s="85"/>
      <c r="C167" s="138" t="s">
        <v>134</v>
      </c>
      <c r="D167" s="138">
        <v>22222</v>
      </c>
      <c r="E167" s="147" t="s">
        <v>136</v>
      </c>
      <c r="F167" s="138">
        <v>0</v>
      </c>
      <c r="G167" s="138">
        <v>0</v>
      </c>
      <c r="H167" s="138">
        <v>0</v>
      </c>
      <c r="I167" s="138">
        <v>13165</v>
      </c>
      <c r="J167" s="138" t="s">
        <v>909</v>
      </c>
      <c r="K167" s="148">
        <v>4021</v>
      </c>
      <c r="L167" s="148">
        <v>1021</v>
      </c>
      <c r="M167" s="136">
        <f t="shared" si="3"/>
        <v>0.25391000000000002</v>
      </c>
      <c r="N167" s="138" t="s">
        <v>195</v>
      </c>
      <c r="O167" s="150" t="s">
        <v>55</v>
      </c>
      <c r="P167" s="158" t="s">
        <v>128</v>
      </c>
      <c r="Q167" s="189" t="s">
        <v>55</v>
      </c>
    </row>
    <row r="168" spans="1:17" ht="14" x14ac:dyDescent="0.15">
      <c r="A168" s="28">
        <v>151</v>
      </c>
      <c r="B168" s="85"/>
      <c r="C168" s="138" t="s">
        <v>134</v>
      </c>
      <c r="D168" s="138">
        <v>22222</v>
      </c>
      <c r="E168" s="147" t="s">
        <v>136</v>
      </c>
      <c r="F168" s="138">
        <v>0</v>
      </c>
      <c r="G168" s="138">
        <v>0</v>
      </c>
      <c r="H168" s="138">
        <v>0</v>
      </c>
      <c r="I168" s="138">
        <v>13165</v>
      </c>
      <c r="J168" s="165" t="s">
        <v>439</v>
      </c>
      <c r="K168" s="148">
        <v>873</v>
      </c>
      <c r="L168" s="148">
        <v>142</v>
      </c>
      <c r="M168" s="136">
        <f t="shared" si="3"/>
        <v>0.16264999999999999</v>
      </c>
      <c r="N168" s="138" t="s">
        <v>195</v>
      </c>
      <c r="O168" s="150" t="s">
        <v>55</v>
      </c>
      <c r="P168" s="158" t="s">
        <v>128</v>
      </c>
      <c r="Q168" s="189" t="s">
        <v>55</v>
      </c>
    </row>
    <row r="169" spans="1:17" ht="14" x14ac:dyDescent="0.15">
      <c r="A169" s="28">
        <v>152</v>
      </c>
      <c r="B169" s="85"/>
      <c r="C169" s="138" t="s">
        <v>134</v>
      </c>
      <c r="D169" s="138">
        <v>22222</v>
      </c>
      <c r="E169" s="147" t="s">
        <v>136</v>
      </c>
      <c r="F169" s="138">
        <v>0</v>
      </c>
      <c r="G169" s="138">
        <v>0</v>
      </c>
      <c r="H169" s="138">
        <v>0</v>
      </c>
      <c r="I169" s="138">
        <v>13165</v>
      </c>
      <c r="J169" s="165" t="s">
        <v>440</v>
      </c>
      <c r="K169" s="148">
        <v>0</v>
      </c>
      <c r="L169" s="148">
        <v>0</v>
      </c>
      <c r="M169" s="148">
        <v>0</v>
      </c>
      <c r="N169" s="138" t="s">
        <v>195</v>
      </c>
      <c r="O169" s="150" t="s">
        <v>55</v>
      </c>
      <c r="P169" s="158" t="s">
        <v>128</v>
      </c>
      <c r="Q169" s="189" t="s">
        <v>55</v>
      </c>
    </row>
    <row r="170" spans="1:17" ht="14" x14ac:dyDescent="0.15">
      <c r="A170" s="71">
        <v>153</v>
      </c>
      <c r="B170" s="85"/>
      <c r="C170" s="138" t="s">
        <v>134</v>
      </c>
      <c r="D170" s="138">
        <v>22222</v>
      </c>
      <c r="E170" s="147" t="s">
        <v>136</v>
      </c>
      <c r="F170" s="138">
        <v>0</v>
      </c>
      <c r="G170" s="138">
        <v>0</v>
      </c>
      <c r="H170" s="138">
        <v>0</v>
      </c>
      <c r="I170" s="138">
        <v>13165</v>
      </c>
      <c r="J170" s="165" t="s">
        <v>441</v>
      </c>
      <c r="K170" s="148">
        <f>SUM(K168:K169)</f>
        <v>873</v>
      </c>
      <c r="L170" s="148">
        <f>SUM(L168:L169)</f>
        <v>142</v>
      </c>
      <c r="M170" s="136">
        <f>TRUNC(L170/K170,5)</f>
        <v>0.16264999999999999</v>
      </c>
      <c r="N170" s="138" t="s">
        <v>195</v>
      </c>
      <c r="O170" s="150" t="s">
        <v>55</v>
      </c>
      <c r="P170" s="158" t="s">
        <v>128</v>
      </c>
      <c r="Q170" s="189" t="s">
        <v>55</v>
      </c>
    </row>
    <row r="171" spans="1:17" ht="14" x14ac:dyDescent="0.15">
      <c r="A171" s="28">
        <v>154</v>
      </c>
      <c r="B171" s="85"/>
      <c r="C171" s="138" t="s">
        <v>134</v>
      </c>
      <c r="D171" s="138">
        <v>22222</v>
      </c>
      <c r="E171" s="147" t="s">
        <v>136</v>
      </c>
      <c r="F171" s="138">
        <v>0</v>
      </c>
      <c r="G171" s="138">
        <v>0</v>
      </c>
      <c r="H171" s="138">
        <v>0</v>
      </c>
      <c r="I171" s="138">
        <v>13165</v>
      </c>
      <c r="J171" s="165" t="s">
        <v>443</v>
      </c>
      <c r="K171" s="148">
        <v>564</v>
      </c>
      <c r="L171" s="148">
        <v>73</v>
      </c>
      <c r="M171" s="136">
        <f>TRUNC(L171/K171,5)</f>
        <v>0.12942999999999999</v>
      </c>
      <c r="N171" s="138" t="s">
        <v>195</v>
      </c>
      <c r="O171" s="150" t="s">
        <v>55</v>
      </c>
      <c r="P171" s="158" t="s">
        <v>128</v>
      </c>
      <c r="Q171" s="189" t="s">
        <v>55</v>
      </c>
    </row>
    <row r="172" spans="1:17" ht="14" x14ac:dyDescent="0.15">
      <c r="A172" s="28">
        <v>155</v>
      </c>
      <c r="B172" s="85"/>
      <c r="C172" s="138" t="s">
        <v>134</v>
      </c>
      <c r="D172" s="138">
        <v>22222</v>
      </c>
      <c r="E172" s="147" t="s">
        <v>136</v>
      </c>
      <c r="F172" s="138">
        <v>0</v>
      </c>
      <c r="G172" s="138">
        <v>0</v>
      </c>
      <c r="H172" s="138">
        <v>0</v>
      </c>
      <c r="I172" s="138">
        <v>13165</v>
      </c>
      <c r="J172" s="165" t="s">
        <v>444</v>
      </c>
      <c r="K172" s="148">
        <v>0</v>
      </c>
      <c r="L172" s="148">
        <v>0</v>
      </c>
      <c r="M172" s="148">
        <v>0</v>
      </c>
      <c r="N172" s="138" t="s">
        <v>195</v>
      </c>
      <c r="O172" s="150" t="s">
        <v>55</v>
      </c>
      <c r="P172" s="158" t="s">
        <v>128</v>
      </c>
      <c r="Q172" s="189" t="s">
        <v>55</v>
      </c>
    </row>
    <row r="173" spans="1:17" ht="14" x14ac:dyDescent="0.15">
      <c r="A173" s="28">
        <v>156</v>
      </c>
      <c r="B173" s="85"/>
      <c r="C173" s="138" t="s">
        <v>134</v>
      </c>
      <c r="D173" s="138">
        <v>22222</v>
      </c>
      <c r="E173" s="147" t="s">
        <v>136</v>
      </c>
      <c r="F173" s="138">
        <v>0</v>
      </c>
      <c r="G173" s="138">
        <v>0</v>
      </c>
      <c r="H173" s="138">
        <v>0</v>
      </c>
      <c r="I173" s="138">
        <v>13165</v>
      </c>
      <c r="J173" s="165" t="s">
        <v>445</v>
      </c>
      <c r="K173" s="148">
        <f>SUM(K171:K172)</f>
        <v>564</v>
      </c>
      <c r="L173" s="148">
        <f>SUM(L171:L172)</f>
        <v>73</v>
      </c>
      <c r="M173" s="136">
        <f>TRUNC(L173/K173,5)</f>
        <v>0.12942999999999999</v>
      </c>
      <c r="N173" s="138" t="s">
        <v>195</v>
      </c>
      <c r="O173" s="150" t="s">
        <v>55</v>
      </c>
      <c r="P173" s="158" t="s">
        <v>128</v>
      </c>
      <c r="Q173" s="189" t="s">
        <v>55</v>
      </c>
    </row>
    <row r="174" spans="1:17" ht="14" x14ac:dyDescent="0.15">
      <c r="A174" s="71">
        <v>157</v>
      </c>
      <c r="B174" s="85"/>
      <c r="C174" s="138" t="s">
        <v>134</v>
      </c>
      <c r="D174" s="138">
        <v>22222</v>
      </c>
      <c r="E174" s="147" t="s">
        <v>136</v>
      </c>
      <c r="F174" s="138">
        <v>0</v>
      </c>
      <c r="G174" s="138">
        <v>0</v>
      </c>
      <c r="H174" s="138">
        <v>0</v>
      </c>
      <c r="I174" s="138">
        <v>13165</v>
      </c>
      <c r="J174" s="165" t="s">
        <v>447</v>
      </c>
      <c r="K174" s="148">
        <v>256</v>
      </c>
      <c r="L174" s="148">
        <v>187</v>
      </c>
      <c r="M174" s="136">
        <f>TRUNC(L174/K174,5)</f>
        <v>0.73046</v>
      </c>
      <c r="N174" s="138" t="s">
        <v>195</v>
      </c>
      <c r="O174" s="150" t="s">
        <v>55</v>
      </c>
      <c r="P174" s="158" t="s">
        <v>128</v>
      </c>
      <c r="Q174" s="189" t="s">
        <v>55</v>
      </c>
    </row>
    <row r="175" spans="1:17" ht="14" x14ac:dyDescent="0.15">
      <c r="A175" s="28">
        <v>158</v>
      </c>
      <c r="B175" s="85"/>
      <c r="C175" s="138" t="s">
        <v>134</v>
      </c>
      <c r="D175" s="138">
        <v>22222</v>
      </c>
      <c r="E175" s="147" t="s">
        <v>136</v>
      </c>
      <c r="F175" s="138">
        <v>0</v>
      </c>
      <c r="G175" s="138">
        <v>0</v>
      </c>
      <c r="H175" s="138">
        <v>0</v>
      </c>
      <c r="I175" s="138">
        <v>13165</v>
      </c>
      <c r="J175" s="165" t="s">
        <v>448</v>
      </c>
      <c r="K175" s="148">
        <v>0</v>
      </c>
      <c r="L175" s="148">
        <v>0</v>
      </c>
      <c r="M175" s="148">
        <v>0</v>
      </c>
      <c r="N175" s="138" t="s">
        <v>195</v>
      </c>
      <c r="O175" s="150" t="s">
        <v>55</v>
      </c>
      <c r="P175" s="158" t="s">
        <v>128</v>
      </c>
      <c r="Q175" s="189" t="s">
        <v>55</v>
      </c>
    </row>
    <row r="176" spans="1:17" ht="14" x14ac:dyDescent="0.15">
      <c r="A176" s="28">
        <v>159</v>
      </c>
      <c r="B176" s="85"/>
      <c r="C176" s="138" t="s">
        <v>134</v>
      </c>
      <c r="D176" s="138">
        <v>22222</v>
      </c>
      <c r="E176" s="147" t="s">
        <v>136</v>
      </c>
      <c r="F176" s="138">
        <v>0</v>
      </c>
      <c r="G176" s="138">
        <v>0</v>
      </c>
      <c r="H176" s="138">
        <v>0</v>
      </c>
      <c r="I176" s="138">
        <v>13165</v>
      </c>
      <c r="J176" s="165" t="s">
        <v>449</v>
      </c>
      <c r="K176" s="148">
        <f>SUM(K174:K175)</f>
        <v>256</v>
      </c>
      <c r="L176" s="148">
        <f>SUM(L174:L175)</f>
        <v>187</v>
      </c>
      <c r="M176" s="136">
        <f>TRUNC(L176/K176,5)</f>
        <v>0.73046</v>
      </c>
      <c r="N176" s="138" t="s">
        <v>195</v>
      </c>
      <c r="O176" s="150" t="s">
        <v>55</v>
      </c>
      <c r="P176" s="158" t="s">
        <v>128</v>
      </c>
      <c r="Q176" s="189" t="s">
        <v>55</v>
      </c>
    </row>
    <row r="177" spans="1:17" ht="14" x14ac:dyDescent="0.15">
      <c r="A177" s="28">
        <v>160</v>
      </c>
      <c r="B177" s="85"/>
      <c r="C177" s="138" t="s">
        <v>134</v>
      </c>
      <c r="D177" s="138">
        <v>22222</v>
      </c>
      <c r="E177" s="147" t="s">
        <v>136</v>
      </c>
      <c r="F177" s="138">
        <v>0</v>
      </c>
      <c r="G177" s="138">
        <v>0</v>
      </c>
      <c r="H177" s="138">
        <v>0</v>
      </c>
      <c r="I177" s="138">
        <v>13165</v>
      </c>
      <c r="J177" s="165" t="s">
        <v>451</v>
      </c>
      <c r="K177" s="148">
        <v>375</v>
      </c>
      <c r="L177" s="148">
        <v>72</v>
      </c>
      <c r="M177" s="136">
        <f>TRUNC(L177/K177,5)</f>
        <v>0.192</v>
      </c>
      <c r="N177" s="138" t="s">
        <v>195</v>
      </c>
      <c r="O177" s="150" t="s">
        <v>55</v>
      </c>
      <c r="P177" s="158" t="s">
        <v>128</v>
      </c>
      <c r="Q177" s="189" t="s">
        <v>55</v>
      </c>
    </row>
    <row r="178" spans="1:17" ht="14" x14ac:dyDescent="0.15">
      <c r="A178" s="71">
        <v>161</v>
      </c>
      <c r="B178" s="85"/>
      <c r="C178" s="138" t="s">
        <v>134</v>
      </c>
      <c r="D178" s="138">
        <v>22222</v>
      </c>
      <c r="E178" s="147" t="s">
        <v>136</v>
      </c>
      <c r="F178" s="138">
        <v>0</v>
      </c>
      <c r="G178" s="138">
        <v>0</v>
      </c>
      <c r="H178" s="138">
        <v>0</v>
      </c>
      <c r="I178" s="138">
        <v>13165</v>
      </c>
      <c r="J178" s="165" t="s">
        <v>452</v>
      </c>
      <c r="K178" s="148">
        <v>0</v>
      </c>
      <c r="L178" s="148">
        <v>0</v>
      </c>
      <c r="M178" s="148">
        <v>0</v>
      </c>
      <c r="N178" s="138" t="s">
        <v>195</v>
      </c>
      <c r="O178" s="150" t="s">
        <v>55</v>
      </c>
      <c r="P178" s="158" t="s">
        <v>128</v>
      </c>
      <c r="Q178" s="189" t="s">
        <v>55</v>
      </c>
    </row>
    <row r="179" spans="1:17" ht="14" x14ac:dyDescent="0.15">
      <c r="A179" s="28">
        <v>162</v>
      </c>
      <c r="B179" s="85"/>
      <c r="C179" s="138" t="s">
        <v>134</v>
      </c>
      <c r="D179" s="138">
        <v>22222</v>
      </c>
      <c r="E179" s="147" t="s">
        <v>136</v>
      </c>
      <c r="F179" s="138">
        <v>0</v>
      </c>
      <c r="G179" s="138">
        <v>0</v>
      </c>
      <c r="H179" s="138">
        <v>0</v>
      </c>
      <c r="I179" s="138">
        <v>13165</v>
      </c>
      <c r="J179" s="165" t="s">
        <v>453</v>
      </c>
      <c r="K179" s="148">
        <f>SUM(K177:K178)</f>
        <v>375</v>
      </c>
      <c r="L179" s="148">
        <f>SUM(L177:L178)</f>
        <v>72</v>
      </c>
      <c r="M179" s="136">
        <f>TRUNC(L179/K179,5)</f>
        <v>0.192</v>
      </c>
      <c r="N179" s="138" t="s">
        <v>195</v>
      </c>
      <c r="O179" s="150" t="s">
        <v>55</v>
      </c>
      <c r="P179" s="158" t="s">
        <v>128</v>
      </c>
      <c r="Q179" s="189" t="s">
        <v>55</v>
      </c>
    </row>
    <row r="180" spans="1:17" ht="14" x14ac:dyDescent="0.15">
      <c r="A180" s="28">
        <v>163</v>
      </c>
      <c r="B180" s="85"/>
      <c r="C180" s="138" t="s">
        <v>134</v>
      </c>
      <c r="D180" s="138">
        <v>22222</v>
      </c>
      <c r="E180" s="147" t="s">
        <v>136</v>
      </c>
      <c r="F180" s="138">
        <v>0</v>
      </c>
      <c r="G180" s="138">
        <v>0</v>
      </c>
      <c r="H180" s="138">
        <v>0</v>
      </c>
      <c r="I180" s="138">
        <v>13165</v>
      </c>
      <c r="J180" s="165" t="s">
        <v>455</v>
      </c>
      <c r="K180" s="148">
        <v>216</v>
      </c>
      <c r="L180" s="148">
        <v>52</v>
      </c>
      <c r="M180" s="136">
        <f>TRUNC(L180/K180,5)</f>
        <v>0.24074000000000001</v>
      </c>
      <c r="N180" s="138" t="s">
        <v>195</v>
      </c>
      <c r="O180" s="150" t="s">
        <v>55</v>
      </c>
      <c r="P180" s="158" t="s">
        <v>128</v>
      </c>
      <c r="Q180" s="189" t="s">
        <v>55</v>
      </c>
    </row>
    <row r="181" spans="1:17" ht="14" x14ac:dyDescent="0.15">
      <c r="A181" s="28">
        <v>164</v>
      </c>
      <c r="B181" s="85"/>
      <c r="C181" s="138" t="s">
        <v>134</v>
      </c>
      <c r="D181" s="138">
        <v>22222</v>
      </c>
      <c r="E181" s="147" t="s">
        <v>136</v>
      </c>
      <c r="F181" s="138">
        <v>0</v>
      </c>
      <c r="G181" s="138">
        <v>0</v>
      </c>
      <c r="H181" s="138">
        <v>0</v>
      </c>
      <c r="I181" s="138">
        <v>13165</v>
      </c>
      <c r="J181" s="165" t="s">
        <v>456</v>
      </c>
      <c r="K181" s="148">
        <v>0</v>
      </c>
      <c r="L181" s="148">
        <v>0</v>
      </c>
      <c r="M181" s="148">
        <v>0</v>
      </c>
      <c r="N181" s="138" t="s">
        <v>195</v>
      </c>
      <c r="O181" s="150" t="s">
        <v>55</v>
      </c>
      <c r="P181" s="158" t="s">
        <v>128</v>
      </c>
      <c r="Q181" s="189" t="s">
        <v>55</v>
      </c>
    </row>
    <row r="182" spans="1:17" ht="14" x14ac:dyDescent="0.15">
      <c r="A182" s="71">
        <v>165</v>
      </c>
      <c r="B182" s="85"/>
      <c r="C182" s="138" t="s">
        <v>134</v>
      </c>
      <c r="D182" s="138">
        <v>22222</v>
      </c>
      <c r="E182" s="147" t="s">
        <v>136</v>
      </c>
      <c r="F182" s="138">
        <v>0</v>
      </c>
      <c r="G182" s="138">
        <v>0</v>
      </c>
      <c r="H182" s="138">
        <v>0</v>
      </c>
      <c r="I182" s="138">
        <v>13165</v>
      </c>
      <c r="J182" s="165" t="s">
        <v>457</v>
      </c>
      <c r="K182" s="148">
        <f>SUM(K180:K181)</f>
        <v>216</v>
      </c>
      <c r="L182" s="148">
        <f>SUM(L180:L181)</f>
        <v>52</v>
      </c>
      <c r="M182" s="136">
        <f>TRUNC(L182/K182,5)</f>
        <v>0.24074000000000001</v>
      </c>
      <c r="N182" s="138" t="s">
        <v>195</v>
      </c>
      <c r="O182" s="150" t="s">
        <v>55</v>
      </c>
      <c r="P182" s="158" t="s">
        <v>128</v>
      </c>
      <c r="Q182" s="189" t="s">
        <v>55</v>
      </c>
    </row>
    <row r="183" spans="1:17" ht="14" x14ac:dyDescent="0.15">
      <c r="A183" s="28">
        <v>166</v>
      </c>
      <c r="B183" s="85"/>
      <c r="C183" s="138" t="s">
        <v>134</v>
      </c>
      <c r="D183" s="138">
        <v>22222</v>
      </c>
      <c r="E183" s="147" t="s">
        <v>136</v>
      </c>
      <c r="F183" s="138">
        <v>0</v>
      </c>
      <c r="G183" s="138">
        <v>0</v>
      </c>
      <c r="H183" s="138">
        <v>0</v>
      </c>
      <c r="I183" s="138">
        <v>13165</v>
      </c>
      <c r="J183" s="165" t="s">
        <v>459</v>
      </c>
      <c r="K183" s="148">
        <v>185</v>
      </c>
      <c r="L183" s="148">
        <v>63</v>
      </c>
      <c r="M183" s="136">
        <f>TRUNC(L183/K183,5)</f>
        <v>0.34054000000000001</v>
      </c>
      <c r="N183" s="138" t="s">
        <v>195</v>
      </c>
      <c r="O183" s="150" t="s">
        <v>55</v>
      </c>
      <c r="P183" s="158" t="s">
        <v>128</v>
      </c>
      <c r="Q183" s="189" t="s">
        <v>55</v>
      </c>
    </row>
    <row r="184" spans="1:17" ht="14" x14ac:dyDescent="0.15">
      <c r="A184" s="28">
        <v>167</v>
      </c>
      <c r="B184" s="85"/>
      <c r="C184" s="138" t="s">
        <v>134</v>
      </c>
      <c r="D184" s="138">
        <v>22222</v>
      </c>
      <c r="E184" s="147" t="s">
        <v>136</v>
      </c>
      <c r="F184" s="138">
        <v>0</v>
      </c>
      <c r="G184" s="138">
        <v>0</v>
      </c>
      <c r="H184" s="138">
        <v>0</v>
      </c>
      <c r="I184" s="138">
        <v>13165</v>
      </c>
      <c r="J184" s="165" t="s">
        <v>460</v>
      </c>
      <c r="K184" s="148">
        <v>0</v>
      </c>
      <c r="L184" s="148">
        <v>0</v>
      </c>
      <c r="M184" s="148">
        <v>0</v>
      </c>
      <c r="N184" s="138" t="s">
        <v>195</v>
      </c>
      <c r="O184" s="150" t="s">
        <v>55</v>
      </c>
      <c r="P184" s="158" t="s">
        <v>128</v>
      </c>
      <c r="Q184" s="189" t="s">
        <v>55</v>
      </c>
    </row>
    <row r="185" spans="1:17" ht="14" x14ac:dyDescent="0.15">
      <c r="A185" s="28">
        <v>168</v>
      </c>
      <c r="B185" s="85"/>
      <c r="C185" s="138" t="s">
        <v>134</v>
      </c>
      <c r="D185" s="138">
        <v>22222</v>
      </c>
      <c r="E185" s="147" t="s">
        <v>136</v>
      </c>
      <c r="F185" s="138">
        <v>0</v>
      </c>
      <c r="G185" s="138">
        <v>0</v>
      </c>
      <c r="H185" s="138">
        <v>0</v>
      </c>
      <c r="I185" s="138">
        <v>13165</v>
      </c>
      <c r="J185" s="165" t="s">
        <v>461</v>
      </c>
      <c r="K185" s="148">
        <f>SUM(K183:K184)</f>
        <v>185</v>
      </c>
      <c r="L185" s="148">
        <f>SUM(L183:L184)</f>
        <v>63</v>
      </c>
      <c r="M185" s="136">
        <f>TRUNC(L185/K185,5)</f>
        <v>0.34054000000000001</v>
      </c>
      <c r="N185" s="138" t="s">
        <v>195</v>
      </c>
      <c r="O185" s="150" t="s">
        <v>55</v>
      </c>
      <c r="P185" s="158" t="s">
        <v>128</v>
      </c>
      <c r="Q185" s="189" t="s">
        <v>55</v>
      </c>
    </row>
    <row r="186" spans="1:17" ht="14" x14ac:dyDescent="0.15">
      <c r="A186" s="71">
        <v>169</v>
      </c>
      <c r="B186" s="85"/>
      <c r="C186" s="138" t="s">
        <v>134</v>
      </c>
      <c r="D186" s="138">
        <v>22222</v>
      </c>
      <c r="E186" s="147" t="s">
        <v>136</v>
      </c>
      <c r="F186" s="138">
        <v>0</v>
      </c>
      <c r="G186" s="138">
        <v>0</v>
      </c>
      <c r="H186" s="138">
        <v>0</v>
      </c>
      <c r="I186" s="138">
        <v>13165</v>
      </c>
      <c r="J186" s="165" t="s">
        <v>463</v>
      </c>
      <c r="K186" s="148">
        <v>164</v>
      </c>
      <c r="L186" s="148">
        <v>42</v>
      </c>
      <c r="M186" s="136">
        <f>TRUNC(L186/K186,5)</f>
        <v>0.25608999999999998</v>
      </c>
      <c r="N186" s="138" t="s">
        <v>195</v>
      </c>
      <c r="O186" s="150" t="s">
        <v>55</v>
      </c>
      <c r="P186" s="158" t="s">
        <v>128</v>
      </c>
      <c r="Q186" s="189" t="s">
        <v>55</v>
      </c>
    </row>
    <row r="187" spans="1:17" ht="14" x14ac:dyDescent="0.15">
      <c r="A187" s="28">
        <v>170</v>
      </c>
      <c r="B187" s="85"/>
      <c r="C187" s="138" t="s">
        <v>134</v>
      </c>
      <c r="D187" s="138">
        <v>22222</v>
      </c>
      <c r="E187" s="147" t="s">
        <v>136</v>
      </c>
      <c r="F187" s="138">
        <v>0</v>
      </c>
      <c r="G187" s="138">
        <v>0</v>
      </c>
      <c r="H187" s="138">
        <v>0</v>
      </c>
      <c r="I187" s="138">
        <v>13165</v>
      </c>
      <c r="J187" s="165" t="s">
        <v>464</v>
      </c>
      <c r="K187" s="148">
        <v>0</v>
      </c>
      <c r="L187" s="148">
        <v>0</v>
      </c>
      <c r="M187" s="148">
        <v>0</v>
      </c>
      <c r="N187" s="138" t="s">
        <v>195</v>
      </c>
      <c r="O187" s="150" t="s">
        <v>55</v>
      </c>
      <c r="P187" s="158" t="s">
        <v>128</v>
      </c>
      <c r="Q187" s="189" t="s">
        <v>55</v>
      </c>
    </row>
    <row r="188" spans="1:17" ht="14" x14ac:dyDescent="0.15">
      <c r="A188" s="28">
        <v>171</v>
      </c>
      <c r="B188" s="85"/>
      <c r="C188" s="138" t="s">
        <v>134</v>
      </c>
      <c r="D188" s="138">
        <v>22222</v>
      </c>
      <c r="E188" s="147" t="s">
        <v>136</v>
      </c>
      <c r="F188" s="138">
        <v>0</v>
      </c>
      <c r="G188" s="138">
        <v>0</v>
      </c>
      <c r="H188" s="138">
        <v>0</v>
      </c>
      <c r="I188" s="138">
        <v>13165</v>
      </c>
      <c r="J188" s="165" t="s">
        <v>465</v>
      </c>
      <c r="K188" s="148">
        <f>SUM(K186:K187)</f>
        <v>164</v>
      </c>
      <c r="L188" s="148">
        <f>SUM(L186:L187)</f>
        <v>42</v>
      </c>
      <c r="M188" s="136">
        <f>TRUNC(L188/K188,5)</f>
        <v>0.25608999999999998</v>
      </c>
      <c r="N188" s="138" t="s">
        <v>195</v>
      </c>
      <c r="O188" s="150" t="s">
        <v>55</v>
      </c>
      <c r="P188" s="158" t="s">
        <v>128</v>
      </c>
      <c r="Q188" s="189" t="s">
        <v>55</v>
      </c>
    </row>
    <row r="189" spans="1:17" ht="14" x14ac:dyDescent="0.15">
      <c r="A189" s="28">
        <v>172</v>
      </c>
      <c r="B189" s="85"/>
      <c r="C189" s="138" t="s">
        <v>134</v>
      </c>
      <c r="D189" s="138">
        <v>22222</v>
      </c>
      <c r="E189" s="147" t="s">
        <v>136</v>
      </c>
      <c r="F189" s="138">
        <v>0</v>
      </c>
      <c r="G189" s="138">
        <v>0</v>
      </c>
      <c r="H189" s="138">
        <v>0</v>
      </c>
      <c r="I189" s="138">
        <v>13165</v>
      </c>
      <c r="J189" s="165" t="s">
        <v>467</v>
      </c>
      <c r="K189" s="148">
        <v>458</v>
      </c>
      <c r="L189" s="148">
        <v>117</v>
      </c>
      <c r="M189" s="136">
        <f>TRUNC(L189/K189,5)</f>
        <v>0.25545000000000001</v>
      </c>
      <c r="N189" s="138" t="s">
        <v>195</v>
      </c>
      <c r="O189" s="150" t="s">
        <v>55</v>
      </c>
      <c r="P189" s="158" t="s">
        <v>128</v>
      </c>
      <c r="Q189" s="189" t="s">
        <v>55</v>
      </c>
    </row>
    <row r="190" spans="1:17" ht="14" x14ac:dyDescent="0.15">
      <c r="A190" s="71">
        <v>173</v>
      </c>
      <c r="B190" s="85"/>
      <c r="C190" s="138" t="s">
        <v>134</v>
      </c>
      <c r="D190" s="138">
        <v>22222</v>
      </c>
      <c r="E190" s="147" t="s">
        <v>136</v>
      </c>
      <c r="F190" s="138">
        <v>0</v>
      </c>
      <c r="G190" s="138">
        <v>0</v>
      </c>
      <c r="H190" s="138">
        <v>0</v>
      </c>
      <c r="I190" s="138">
        <v>13165</v>
      </c>
      <c r="J190" s="165" t="s">
        <v>468</v>
      </c>
      <c r="K190" s="148">
        <v>930</v>
      </c>
      <c r="L190" s="148">
        <v>273</v>
      </c>
      <c r="M190" s="136">
        <f>TRUNC(L190/K190,5)</f>
        <v>0.29354000000000002</v>
      </c>
      <c r="N190" s="138" t="s">
        <v>195</v>
      </c>
      <c r="O190" s="150" t="s">
        <v>55</v>
      </c>
      <c r="P190" s="158" t="s">
        <v>128</v>
      </c>
      <c r="Q190" s="189" t="s">
        <v>55</v>
      </c>
    </row>
    <row r="191" spans="1:17" ht="14" x14ac:dyDescent="0.15">
      <c r="A191" s="28">
        <v>174</v>
      </c>
      <c r="B191" s="85"/>
      <c r="C191" s="138" t="s">
        <v>134</v>
      </c>
      <c r="D191" s="138">
        <v>22222</v>
      </c>
      <c r="E191" s="147" t="s">
        <v>136</v>
      </c>
      <c r="F191" s="138">
        <v>0</v>
      </c>
      <c r="G191" s="138">
        <v>0</v>
      </c>
      <c r="H191" s="138">
        <v>0</v>
      </c>
      <c r="I191" s="138">
        <v>13165</v>
      </c>
      <c r="J191" s="166" t="s">
        <v>469</v>
      </c>
      <c r="K191" s="148">
        <f>SUM(K170,K173,K176,K179,K182,K185,K188,K189:K190)</f>
        <v>4021</v>
      </c>
      <c r="L191" s="148">
        <f>SUM(L170,L173,L176,L179,L182,L185,L188,L189:L190)</f>
        <v>1021</v>
      </c>
      <c r="M191" s="136">
        <f>TRUNC(L191/K191,5)</f>
        <v>0.25391000000000002</v>
      </c>
      <c r="N191" s="138" t="s">
        <v>195</v>
      </c>
      <c r="O191" s="150" t="s">
        <v>55</v>
      </c>
      <c r="P191" s="158" t="s">
        <v>128</v>
      </c>
      <c r="Q191" s="189" t="s">
        <v>55</v>
      </c>
    </row>
    <row r="192" spans="1:17" ht="14" x14ac:dyDescent="0.15">
      <c r="A192" s="28">
        <v>175</v>
      </c>
      <c r="B192" s="85"/>
      <c r="C192" s="138" t="s">
        <v>134</v>
      </c>
      <c r="D192" s="138">
        <v>22222</v>
      </c>
      <c r="E192" s="147" t="s">
        <v>136</v>
      </c>
      <c r="F192" s="138">
        <v>0</v>
      </c>
      <c r="G192" s="138">
        <v>0</v>
      </c>
      <c r="H192" s="138">
        <v>0</v>
      </c>
      <c r="I192" s="138">
        <v>13165</v>
      </c>
      <c r="J192" s="167" t="s">
        <v>471</v>
      </c>
      <c r="K192" s="148">
        <v>820</v>
      </c>
      <c r="L192" s="148">
        <v>215</v>
      </c>
      <c r="M192" s="136">
        <f>TRUNC(L192/K192,5)</f>
        <v>0.26218999999999998</v>
      </c>
      <c r="N192" s="138" t="s">
        <v>195</v>
      </c>
      <c r="O192" s="150" t="s">
        <v>55</v>
      </c>
      <c r="P192" s="158" t="s">
        <v>128</v>
      </c>
      <c r="Q192" s="189" t="s">
        <v>55</v>
      </c>
    </row>
    <row r="193" spans="1:17" ht="14" x14ac:dyDescent="0.15">
      <c r="A193" s="28">
        <v>176</v>
      </c>
      <c r="B193" s="85"/>
      <c r="C193" s="138" t="s">
        <v>134</v>
      </c>
      <c r="D193" s="138">
        <v>22222</v>
      </c>
      <c r="E193" s="147" t="s">
        <v>136</v>
      </c>
      <c r="F193" s="138">
        <v>0</v>
      </c>
      <c r="G193" s="138">
        <v>0</v>
      </c>
      <c r="H193" s="138">
        <v>0</v>
      </c>
      <c r="I193" s="138">
        <v>13165</v>
      </c>
      <c r="J193" s="168" t="s">
        <v>472</v>
      </c>
      <c r="K193" s="148">
        <v>0</v>
      </c>
      <c r="L193" s="148">
        <v>0</v>
      </c>
      <c r="M193" s="148">
        <v>0</v>
      </c>
      <c r="N193" s="138" t="s">
        <v>195</v>
      </c>
      <c r="O193" s="150" t="s">
        <v>55</v>
      </c>
      <c r="P193" s="158" t="s">
        <v>128</v>
      </c>
      <c r="Q193" s="189" t="s">
        <v>55</v>
      </c>
    </row>
    <row r="194" spans="1:17" ht="14" x14ac:dyDescent="0.15">
      <c r="A194" s="71">
        <v>177</v>
      </c>
      <c r="B194" s="85"/>
      <c r="C194" s="138" t="s">
        <v>134</v>
      </c>
      <c r="D194" s="138">
        <v>22222</v>
      </c>
      <c r="E194" s="147" t="s">
        <v>136</v>
      </c>
      <c r="F194" s="138">
        <v>0</v>
      </c>
      <c r="G194" s="138">
        <v>0</v>
      </c>
      <c r="H194" s="138">
        <v>0</v>
      </c>
      <c r="I194" s="138">
        <v>13165</v>
      </c>
      <c r="J194" s="165" t="s">
        <v>473</v>
      </c>
      <c r="K194" s="148">
        <f>SUM(K192:K193)</f>
        <v>820</v>
      </c>
      <c r="L194" s="148">
        <f>SUM(L192:L193)</f>
        <v>215</v>
      </c>
      <c r="M194" s="136">
        <f>TRUNC(L194/K194,5)</f>
        <v>0.26218999999999998</v>
      </c>
      <c r="N194" s="138" t="s">
        <v>195</v>
      </c>
      <c r="O194" s="150" t="s">
        <v>55</v>
      </c>
      <c r="P194" s="158" t="s">
        <v>128</v>
      </c>
      <c r="Q194" s="189" t="s">
        <v>55</v>
      </c>
    </row>
    <row r="195" spans="1:17" ht="14" x14ac:dyDescent="0.15">
      <c r="A195" s="28">
        <v>178</v>
      </c>
      <c r="B195" s="85"/>
      <c r="C195" s="138" t="s">
        <v>134</v>
      </c>
      <c r="D195" s="138">
        <v>22222</v>
      </c>
      <c r="E195" s="147" t="s">
        <v>136</v>
      </c>
      <c r="F195" s="138">
        <v>0</v>
      </c>
      <c r="G195" s="138">
        <v>0</v>
      </c>
      <c r="H195" s="138">
        <v>0</v>
      </c>
      <c r="I195" s="138">
        <v>13165</v>
      </c>
      <c r="J195" s="165" t="s">
        <v>475</v>
      </c>
      <c r="K195" s="148">
        <v>1813</v>
      </c>
      <c r="L195" s="148">
        <v>416</v>
      </c>
      <c r="M195" s="136">
        <f>TRUNC(L195/K195,5)</f>
        <v>0.22944999999999999</v>
      </c>
      <c r="N195" s="138" t="s">
        <v>195</v>
      </c>
      <c r="O195" s="150" t="s">
        <v>55</v>
      </c>
      <c r="P195" s="158" t="s">
        <v>128</v>
      </c>
      <c r="Q195" s="189" t="s">
        <v>55</v>
      </c>
    </row>
    <row r="196" spans="1:17" ht="14" x14ac:dyDescent="0.15">
      <c r="A196" s="28">
        <v>179</v>
      </c>
      <c r="B196" s="85"/>
      <c r="C196" s="138" t="s">
        <v>134</v>
      </c>
      <c r="D196" s="138">
        <v>22222</v>
      </c>
      <c r="E196" s="147" t="s">
        <v>136</v>
      </c>
      <c r="F196" s="138">
        <v>0</v>
      </c>
      <c r="G196" s="138">
        <v>0</v>
      </c>
      <c r="H196" s="138">
        <v>0</v>
      </c>
      <c r="I196" s="138">
        <v>13165</v>
      </c>
      <c r="J196" s="165" t="s">
        <v>476</v>
      </c>
      <c r="K196" s="148">
        <v>0</v>
      </c>
      <c r="L196" s="148">
        <v>0</v>
      </c>
      <c r="M196" s="148">
        <v>0</v>
      </c>
      <c r="N196" s="138" t="s">
        <v>195</v>
      </c>
      <c r="O196" s="150" t="s">
        <v>55</v>
      </c>
      <c r="P196" s="158" t="s">
        <v>128</v>
      </c>
      <c r="Q196" s="189" t="s">
        <v>55</v>
      </c>
    </row>
    <row r="197" spans="1:17" ht="14" x14ac:dyDescent="0.15">
      <c r="A197" s="28">
        <v>180</v>
      </c>
      <c r="B197" s="85"/>
      <c r="C197" s="138" t="s">
        <v>134</v>
      </c>
      <c r="D197" s="138">
        <v>22222</v>
      </c>
      <c r="E197" s="147" t="s">
        <v>136</v>
      </c>
      <c r="F197" s="138">
        <v>0</v>
      </c>
      <c r="G197" s="138">
        <v>0</v>
      </c>
      <c r="H197" s="138">
        <v>0</v>
      </c>
      <c r="I197" s="138">
        <v>13165</v>
      </c>
      <c r="J197" s="165" t="s">
        <v>477</v>
      </c>
      <c r="K197" s="148">
        <f>SUM(K195:K196)</f>
        <v>1813</v>
      </c>
      <c r="L197" s="148">
        <f>SUM(L195:L196)</f>
        <v>416</v>
      </c>
      <c r="M197" s="136">
        <f t="shared" ref="M197:M210" si="4">TRUNC(L197/K197,5)</f>
        <v>0.22944999999999999</v>
      </c>
      <c r="N197" s="138" t="s">
        <v>195</v>
      </c>
      <c r="O197" s="150" t="s">
        <v>55</v>
      </c>
      <c r="P197" s="158" t="s">
        <v>128</v>
      </c>
      <c r="Q197" s="189" t="s">
        <v>55</v>
      </c>
    </row>
    <row r="198" spans="1:17" ht="14" x14ac:dyDescent="0.15">
      <c r="A198" s="71">
        <v>181</v>
      </c>
      <c r="B198" s="85"/>
      <c r="C198" s="138" t="s">
        <v>134</v>
      </c>
      <c r="D198" s="138">
        <v>22222</v>
      </c>
      <c r="E198" s="147" t="s">
        <v>136</v>
      </c>
      <c r="F198" s="138">
        <v>0</v>
      </c>
      <c r="G198" s="138">
        <v>0</v>
      </c>
      <c r="H198" s="138">
        <v>0</v>
      </c>
      <c r="I198" s="138">
        <v>13165</v>
      </c>
      <c r="J198" s="165" t="s">
        <v>479</v>
      </c>
      <c r="K198" s="148">
        <v>458</v>
      </c>
      <c r="L198" s="148">
        <v>117</v>
      </c>
      <c r="M198" s="136">
        <f t="shared" si="4"/>
        <v>0.25545000000000001</v>
      </c>
      <c r="N198" s="138" t="s">
        <v>195</v>
      </c>
      <c r="O198" s="150" t="s">
        <v>55</v>
      </c>
      <c r="P198" s="158" t="s">
        <v>128</v>
      </c>
      <c r="Q198" s="189" t="s">
        <v>55</v>
      </c>
    </row>
    <row r="199" spans="1:17" ht="14" x14ac:dyDescent="0.15">
      <c r="A199" s="28">
        <v>182</v>
      </c>
      <c r="B199" s="85"/>
      <c r="C199" s="138" t="s">
        <v>134</v>
      </c>
      <c r="D199" s="138">
        <v>22222</v>
      </c>
      <c r="E199" s="147" t="s">
        <v>136</v>
      </c>
      <c r="F199" s="138">
        <v>0</v>
      </c>
      <c r="G199" s="138">
        <v>0</v>
      </c>
      <c r="H199" s="138">
        <v>0</v>
      </c>
      <c r="I199" s="138">
        <v>13165</v>
      </c>
      <c r="J199" s="165" t="s">
        <v>480</v>
      </c>
      <c r="K199" s="148">
        <v>930</v>
      </c>
      <c r="L199" s="148">
        <v>273</v>
      </c>
      <c r="M199" s="136">
        <f t="shared" si="4"/>
        <v>0.29354000000000002</v>
      </c>
      <c r="N199" s="138" t="s">
        <v>195</v>
      </c>
      <c r="O199" s="150" t="s">
        <v>55</v>
      </c>
      <c r="P199" s="158" t="s">
        <v>128</v>
      </c>
      <c r="Q199" s="189" t="s">
        <v>55</v>
      </c>
    </row>
    <row r="200" spans="1:17" ht="14" x14ac:dyDescent="0.15">
      <c r="A200" s="28">
        <v>183</v>
      </c>
      <c r="B200" s="85"/>
      <c r="C200" s="138" t="s">
        <v>134</v>
      </c>
      <c r="D200" s="138">
        <v>22222</v>
      </c>
      <c r="E200" s="147" t="s">
        <v>136</v>
      </c>
      <c r="F200" s="138">
        <v>0</v>
      </c>
      <c r="G200" s="138">
        <v>0</v>
      </c>
      <c r="H200" s="138">
        <v>0</v>
      </c>
      <c r="I200" s="138">
        <v>13165</v>
      </c>
      <c r="J200" s="165" t="s">
        <v>481</v>
      </c>
      <c r="K200" s="148">
        <f>SUM(K194,K197,K198:K199)</f>
        <v>4021</v>
      </c>
      <c r="L200" s="148">
        <f>SUM(L194,L197,L198:L199)</f>
        <v>1021</v>
      </c>
      <c r="M200" s="136">
        <f t="shared" si="4"/>
        <v>0.25391000000000002</v>
      </c>
      <c r="N200" s="138" t="s">
        <v>195</v>
      </c>
      <c r="O200" s="150" t="s">
        <v>55</v>
      </c>
      <c r="P200" s="158" t="s">
        <v>128</v>
      </c>
      <c r="Q200" s="189" t="s">
        <v>55</v>
      </c>
    </row>
    <row r="201" spans="1:17" x14ac:dyDescent="0.15">
      <c r="A201" s="28">
        <v>184</v>
      </c>
      <c r="B201" s="85"/>
      <c r="C201" s="29" t="s">
        <v>134</v>
      </c>
      <c r="D201" s="91">
        <v>22222</v>
      </c>
      <c r="E201" s="87" t="s">
        <v>136</v>
      </c>
      <c r="F201" s="29">
        <v>0</v>
      </c>
      <c r="G201" s="29">
        <v>0</v>
      </c>
      <c r="H201" s="29">
        <v>0</v>
      </c>
      <c r="I201" s="29">
        <v>13165</v>
      </c>
      <c r="J201" s="29" t="s">
        <v>219</v>
      </c>
      <c r="K201" s="101">
        <v>567</v>
      </c>
      <c r="L201" s="101">
        <v>205</v>
      </c>
      <c r="M201" s="98">
        <f t="shared" si="4"/>
        <v>0.36154999999999998</v>
      </c>
      <c r="N201" s="29" t="s">
        <v>195</v>
      </c>
      <c r="O201" s="89" t="s">
        <v>55</v>
      </c>
      <c r="P201" s="157" t="s">
        <v>128</v>
      </c>
      <c r="Q201" s="189" t="s">
        <v>55</v>
      </c>
    </row>
    <row r="202" spans="1:17" x14ac:dyDescent="0.15">
      <c r="A202" s="71">
        <v>185</v>
      </c>
      <c r="B202" s="85"/>
      <c r="C202" s="29" t="s">
        <v>134</v>
      </c>
      <c r="D202" s="91">
        <v>22222</v>
      </c>
      <c r="E202" s="87" t="s">
        <v>136</v>
      </c>
      <c r="F202" s="29">
        <v>0</v>
      </c>
      <c r="G202" s="29">
        <v>0</v>
      </c>
      <c r="H202" s="29">
        <v>0</v>
      </c>
      <c r="I202" s="29">
        <v>13165</v>
      </c>
      <c r="J202" s="29" t="s">
        <v>151</v>
      </c>
      <c r="K202" s="101">
        <v>567</v>
      </c>
      <c r="L202" s="101">
        <v>250</v>
      </c>
      <c r="M202" s="98">
        <f t="shared" si="4"/>
        <v>0.44091000000000002</v>
      </c>
      <c r="N202" s="29" t="s">
        <v>195</v>
      </c>
      <c r="O202" s="89" t="s">
        <v>55</v>
      </c>
      <c r="P202" s="157" t="s">
        <v>128</v>
      </c>
      <c r="Q202" s="189" t="s">
        <v>55</v>
      </c>
    </row>
    <row r="203" spans="1:17" x14ac:dyDescent="0.15">
      <c r="A203" s="28">
        <v>186</v>
      </c>
      <c r="B203" s="85"/>
      <c r="C203" s="29" t="s">
        <v>134</v>
      </c>
      <c r="D203" s="91">
        <v>22222</v>
      </c>
      <c r="E203" s="87" t="s">
        <v>136</v>
      </c>
      <c r="F203" s="29">
        <v>0</v>
      </c>
      <c r="G203" s="29">
        <v>0</v>
      </c>
      <c r="H203" s="29">
        <v>0</v>
      </c>
      <c r="I203" s="29">
        <v>13165</v>
      </c>
      <c r="J203" s="29" t="s">
        <v>141</v>
      </c>
      <c r="K203" s="101">
        <v>567</v>
      </c>
      <c r="L203" s="101">
        <v>350</v>
      </c>
      <c r="M203" s="98">
        <f t="shared" si="4"/>
        <v>0.61728000000000005</v>
      </c>
      <c r="N203" s="29" t="s">
        <v>195</v>
      </c>
      <c r="O203" s="89" t="s">
        <v>55</v>
      </c>
      <c r="P203" s="157" t="s">
        <v>128</v>
      </c>
      <c r="Q203" s="189" t="s">
        <v>55</v>
      </c>
    </row>
    <row r="204" spans="1:17" x14ac:dyDescent="0.15">
      <c r="A204" s="28">
        <v>187</v>
      </c>
      <c r="B204" s="85"/>
      <c r="C204" s="29" t="s">
        <v>134</v>
      </c>
      <c r="D204" s="91">
        <v>22222</v>
      </c>
      <c r="E204" s="87" t="s">
        <v>136</v>
      </c>
      <c r="F204" s="29">
        <v>0</v>
      </c>
      <c r="G204" s="29">
        <v>0</v>
      </c>
      <c r="H204" s="29">
        <v>0</v>
      </c>
      <c r="I204" s="29">
        <v>13165</v>
      </c>
      <c r="J204" s="29" t="s">
        <v>108</v>
      </c>
      <c r="K204" s="101">
        <v>567</v>
      </c>
      <c r="L204" s="101">
        <v>290</v>
      </c>
      <c r="M204" s="98">
        <f t="shared" si="4"/>
        <v>0.51146000000000003</v>
      </c>
      <c r="N204" s="29" t="s">
        <v>195</v>
      </c>
      <c r="O204" s="89" t="s">
        <v>55</v>
      </c>
      <c r="P204" s="157" t="s">
        <v>128</v>
      </c>
      <c r="Q204" s="189" t="s">
        <v>55</v>
      </c>
    </row>
    <row r="205" spans="1:17" x14ac:dyDescent="0.15">
      <c r="A205" s="28">
        <v>188</v>
      </c>
      <c r="B205" s="85"/>
      <c r="C205" s="29" t="s">
        <v>134</v>
      </c>
      <c r="D205" s="91">
        <v>22222</v>
      </c>
      <c r="E205" s="87" t="s">
        <v>136</v>
      </c>
      <c r="F205" s="29">
        <v>0</v>
      </c>
      <c r="G205" s="29">
        <v>0</v>
      </c>
      <c r="H205" s="29">
        <v>0</v>
      </c>
      <c r="I205" s="29">
        <v>13165</v>
      </c>
      <c r="J205" s="29" t="s">
        <v>110</v>
      </c>
      <c r="K205" s="101">
        <v>567</v>
      </c>
      <c r="L205" s="101">
        <v>386</v>
      </c>
      <c r="M205" s="98">
        <f t="shared" si="4"/>
        <v>0.68076999999999999</v>
      </c>
      <c r="N205" s="29" t="s">
        <v>195</v>
      </c>
      <c r="O205" s="89" t="s">
        <v>55</v>
      </c>
      <c r="P205" s="157" t="s">
        <v>128</v>
      </c>
      <c r="Q205" s="189" t="s">
        <v>55</v>
      </c>
    </row>
    <row r="206" spans="1:17" x14ac:dyDescent="0.15">
      <c r="A206" s="71">
        <v>189</v>
      </c>
      <c r="B206" s="85"/>
      <c r="C206" s="29" t="s">
        <v>134</v>
      </c>
      <c r="D206" s="91">
        <v>22222</v>
      </c>
      <c r="E206" s="87" t="s">
        <v>136</v>
      </c>
      <c r="F206" s="29">
        <v>0</v>
      </c>
      <c r="G206" s="29">
        <v>0</v>
      </c>
      <c r="H206" s="29">
        <v>0</v>
      </c>
      <c r="I206" s="29">
        <v>13165</v>
      </c>
      <c r="J206" s="105" t="s">
        <v>112</v>
      </c>
      <c r="K206" s="108">
        <v>8000</v>
      </c>
      <c r="L206" s="108">
        <v>5630</v>
      </c>
      <c r="M206" s="98">
        <f t="shared" si="4"/>
        <v>0.70374999999999999</v>
      </c>
      <c r="N206" s="29" t="s">
        <v>195</v>
      </c>
      <c r="O206" s="89" t="s">
        <v>55</v>
      </c>
      <c r="P206" s="157" t="s">
        <v>128</v>
      </c>
      <c r="Q206" s="189" t="s">
        <v>55</v>
      </c>
    </row>
    <row r="207" spans="1:17" x14ac:dyDescent="0.15">
      <c r="A207" s="28">
        <v>190</v>
      </c>
      <c r="B207" s="85"/>
      <c r="C207" s="29" t="s">
        <v>134</v>
      </c>
      <c r="D207" s="91">
        <v>22222</v>
      </c>
      <c r="E207" s="87" t="s">
        <v>136</v>
      </c>
      <c r="F207" s="29">
        <v>0</v>
      </c>
      <c r="G207" s="29">
        <v>0</v>
      </c>
      <c r="H207" s="29">
        <v>0</v>
      </c>
      <c r="I207" s="29">
        <v>13165</v>
      </c>
      <c r="J207" s="191" t="s">
        <v>114</v>
      </c>
      <c r="K207" s="108">
        <v>6950</v>
      </c>
      <c r="L207" s="108">
        <v>4690</v>
      </c>
      <c r="M207" s="98">
        <f t="shared" si="4"/>
        <v>0.67481999999999998</v>
      </c>
      <c r="N207" s="29" t="s">
        <v>195</v>
      </c>
      <c r="O207" s="89" t="s">
        <v>55</v>
      </c>
      <c r="P207" s="157" t="s">
        <v>128</v>
      </c>
      <c r="Q207" s="189" t="s">
        <v>55</v>
      </c>
    </row>
    <row r="208" spans="1:17" x14ac:dyDescent="0.15">
      <c r="A208" s="28">
        <v>191</v>
      </c>
      <c r="B208" s="85"/>
      <c r="C208" s="29" t="s">
        <v>134</v>
      </c>
      <c r="D208" s="91">
        <v>22222</v>
      </c>
      <c r="E208" s="87" t="s">
        <v>136</v>
      </c>
      <c r="F208" s="29">
        <v>0</v>
      </c>
      <c r="G208" s="29">
        <v>0</v>
      </c>
      <c r="H208" s="29">
        <v>0</v>
      </c>
      <c r="I208" s="89">
        <v>13165</v>
      </c>
      <c r="J208" s="223" t="s">
        <v>115</v>
      </c>
      <c r="K208" s="222">
        <v>7560</v>
      </c>
      <c r="L208" s="192">
        <v>3953</v>
      </c>
      <c r="M208" s="180">
        <f t="shared" si="4"/>
        <v>0.52288000000000001</v>
      </c>
      <c r="N208" s="106" t="s">
        <v>195</v>
      </c>
      <c r="O208" s="170" t="s">
        <v>55</v>
      </c>
      <c r="P208" s="202" t="s">
        <v>128</v>
      </c>
      <c r="Q208" s="189" t="s">
        <v>55</v>
      </c>
    </row>
    <row r="209" spans="1:17" ht="14" x14ac:dyDescent="0.15">
      <c r="A209" s="28">
        <v>192</v>
      </c>
      <c r="B209" s="52"/>
      <c r="C209" s="29" t="s">
        <v>134</v>
      </c>
      <c r="D209" s="91">
        <v>22222</v>
      </c>
      <c r="E209" s="87" t="s">
        <v>136</v>
      </c>
      <c r="F209" s="29">
        <v>0</v>
      </c>
      <c r="G209" s="29">
        <v>0</v>
      </c>
      <c r="H209" s="29">
        <v>0</v>
      </c>
      <c r="I209" s="89">
        <v>13165</v>
      </c>
      <c r="J209" s="129" t="s">
        <v>955</v>
      </c>
      <c r="K209" s="229">
        <v>250</v>
      </c>
      <c r="L209" s="229">
        <v>130</v>
      </c>
      <c r="M209" s="230">
        <f t="shared" si="4"/>
        <v>0.52</v>
      </c>
      <c r="N209" s="231" t="s">
        <v>195</v>
      </c>
      <c r="O209" s="92" t="s">
        <v>55</v>
      </c>
      <c r="P209" s="92" t="s">
        <v>128</v>
      </c>
      <c r="Q209" s="189" t="s">
        <v>55</v>
      </c>
    </row>
    <row r="210" spans="1:17" ht="14" x14ac:dyDescent="0.15">
      <c r="A210" s="71">
        <v>193</v>
      </c>
      <c r="B210" s="52"/>
      <c r="C210" s="138" t="s">
        <v>134</v>
      </c>
      <c r="D210" s="146">
        <v>22222</v>
      </c>
      <c r="E210" s="147" t="s">
        <v>136</v>
      </c>
      <c r="F210" s="138">
        <v>0</v>
      </c>
      <c r="G210" s="138">
        <v>0</v>
      </c>
      <c r="H210" s="138">
        <v>0</v>
      </c>
      <c r="I210" s="138">
        <v>13165</v>
      </c>
      <c r="J210" s="165" t="s">
        <v>483</v>
      </c>
      <c r="K210" s="226">
        <v>62</v>
      </c>
      <c r="L210" s="226">
        <v>22</v>
      </c>
      <c r="M210" s="227">
        <f t="shared" si="4"/>
        <v>0.35482999999999998</v>
      </c>
      <c r="N210" s="228" t="s">
        <v>195</v>
      </c>
      <c r="O210" s="172" t="s">
        <v>55</v>
      </c>
      <c r="P210" s="158" t="s">
        <v>128</v>
      </c>
      <c r="Q210" s="189" t="s">
        <v>55</v>
      </c>
    </row>
    <row r="211" spans="1:17" ht="14" x14ac:dyDescent="0.15">
      <c r="A211" s="28">
        <v>194</v>
      </c>
      <c r="B211" s="52"/>
      <c r="C211" s="138" t="s">
        <v>134</v>
      </c>
      <c r="D211" s="146">
        <v>22222</v>
      </c>
      <c r="E211" s="147" t="s">
        <v>136</v>
      </c>
      <c r="F211" s="138">
        <v>0</v>
      </c>
      <c r="G211" s="138">
        <v>0</v>
      </c>
      <c r="H211" s="138">
        <v>0</v>
      </c>
      <c r="I211" s="138">
        <v>13165</v>
      </c>
      <c r="J211" s="165" t="s">
        <v>485</v>
      </c>
      <c r="K211" s="194">
        <v>0</v>
      </c>
      <c r="L211" s="194">
        <v>0</v>
      </c>
      <c r="M211" s="194">
        <v>0</v>
      </c>
      <c r="N211" s="193" t="s">
        <v>195</v>
      </c>
      <c r="O211" s="172" t="s">
        <v>55</v>
      </c>
      <c r="P211" s="158" t="s">
        <v>128</v>
      </c>
      <c r="Q211" s="189" t="s">
        <v>55</v>
      </c>
    </row>
    <row r="212" spans="1:17" ht="14" x14ac:dyDescent="0.15">
      <c r="A212" s="28">
        <v>195</v>
      </c>
      <c r="B212" s="52"/>
      <c r="C212" s="138" t="s">
        <v>134</v>
      </c>
      <c r="D212" s="146">
        <v>22222</v>
      </c>
      <c r="E212" s="147" t="s">
        <v>136</v>
      </c>
      <c r="F212" s="138">
        <v>0</v>
      </c>
      <c r="G212" s="138">
        <v>0</v>
      </c>
      <c r="H212" s="138">
        <v>0</v>
      </c>
      <c r="I212" s="138">
        <v>13165</v>
      </c>
      <c r="J212" s="165" t="s">
        <v>486</v>
      </c>
      <c r="K212" s="194">
        <f>SUM(K210:K211)</f>
        <v>62</v>
      </c>
      <c r="L212" s="194">
        <f>SUM(L210:L211)</f>
        <v>22</v>
      </c>
      <c r="M212" s="195">
        <f>TRUNC(L212/K212,5)</f>
        <v>0.35482999999999998</v>
      </c>
      <c r="N212" s="193" t="s">
        <v>195</v>
      </c>
      <c r="O212" s="172" t="s">
        <v>55</v>
      </c>
      <c r="P212" s="158" t="s">
        <v>128</v>
      </c>
      <c r="Q212" s="189" t="s">
        <v>55</v>
      </c>
    </row>
    <row r="213" spans="1:17" ht="14" x14ac:dyDescent="0.15">
      <c r="A213" s="28">
        <v>196</v>
      </c>
      <c r="B213" s="52"/>
      <c r="C213" s="138" t="s">
        <v>134</v>
      </c>
      <c r="D213" s="146">
        <v>22222</v>
      </c>
      <c r="E213" s="147" t="s">
        <v>136</v>
      </c>
      <c r="F213" s="138">
        <v>0</v>
      </c>
      <c r="G213" s="138">
        <v>0</v>
      </c>
      <c r="H213" s="138">
        <v>0</v>
      </c>
      <c r="I213" s="138">
        <v>13165</v>
      </c>
      <c r="J213" s="165" t="s">
        <v>487</v>
      </c>
      <c r="K213" s="194">
        <v>112</v>
      </c>
      <c r="L213" s="194">
        <v>68</v>
      </c>
      <c r="M213" s="195">
        <f>TRUNC(L213/K213,5)</f>
        <v>0.60714000000000001</v>
      </c>
      <c r="N213" s="193" t="s">
        <v>195</v>
      </c>
      <c r="O213" s="172" t="s">
        <v>55</v>
      </c>
      <c r="P213" s="158" t="s">
        <v>128</v>
      </c>
      <c r="Q213" s="189" t="s">
        <v>55</v>
      </c>
    </row>
    <row r="214" spans="1:17" ht="14" x14ac:dyDescent="0.15">
      <c r="A214" s="71">
        <v>197</v>
      </c>
      <c r="B214" s="52"/>
      <c r="C214" s="138" t="s">
        <v>134</v>
      </c>
      <c r="D214" s="146">
        <v>22222</v>
      </c>
      <c r="E214" s="147" t="s">
        <v>136</v>
      </c>
      <c r="F214" s="138">
        <v>0</v>
      </c>
      <c r="G214" s="138">
        <v>0</v>
      </c>
      <c r="H214" s="138">
        <v>0</v>
      </c>
      <c r="I214" s="138">
        <v>13165</v>
      </c>
      <c r="J214" s="165" t="s">
        <v>488</v>
      </c>
      <c r="K214" s="194">
        <v>0</v>
      </c>
      <c r="L214" s="194">
        <v>0</v>
      </c>
      <c r="M214" s="194">
        <v>0</v>
      </c>
      <c r="N214" s="193" t="s">
        <v>195</v>
      </c>
      <c r="O214" s="172" t="s">
        <v>55</v>
      </c>
      <c r="P214" s="158" t="s">
        <v>128</v>
      </c>
      <c r="Q214" s="189" t="s">
        <v>55</v>
      </c>
    </row>
    <row r="215" spans="1:17" ht="14" x14ac:dyDescent="0.15">
      <c r="A215" s="28">
        <v>198</v>
      </c>
      <c r="B215" s="52"/>
      <c r="C215" s="138" t="s">
        <v>134</v>
      </c>
      <c r="D215" s="146">
        <v>22222</v>
      </c>
      <c r="E215" s="147" t="s">
        <v>136</v>
      </c>
      <c r="F215" s="138">
        <v>0</v>
      </c>
      <c r="G215" s="138">
        <v>0</v>
      </c>
      <c r="H215" s="138">
        <v>0</v>
      </c>
      <c r="I215" s="138">
        <v>13165</v>
      </c>
      <c r="J215" s="165" t="s">
        <v>489</v>
      </c>
      <c r="K215" s="194">
        <f>SUM(K213:K214)</f>
        <v>112</v>
      </c>
      <c r="L215" s="194">
        <f>SUM(L213:L214)</f>
        <v>68</v>
      </c>
      <c r="M215" s="195">
        <f>TRUNC(L215/K215,5)</f>
        <v>0.60714000000000001</v>
      </c>
      <c r="N215" s="193" t="s">
        <v>195</v>
      </c>
      <c r="O215" s="172" t="s">
        <v>55</v>
      </c>
      <c r="P215" s="158" t="s">
        <v>128</v>
      </c>
      <c r="Q215" s="189" t="s">
        <v>55</v>
      </c>
    </row>
    <row r="216" spans="1:17" ht="14" x14ac:dyDescent="0.15">
      <c r="A216" s="28">
        <v>199</v>
      </c>
      <c r="B216" s="52"/>
      <c r="C216" s="138" t="s">
        <v>134</v>
      </c>
      <c r="D216" s="146">
        <v>22222</v>
      </c>
      <c r="E216" s="147" t="s">
        <v>136</v>
      </c>
      <c r="F216" s="138">
        <v>0</v>
      </c>
      <c r="G216" s="138">
        <v>0</v>
      </c>
      <c r="H216" s="138">
        <v>0</v>
      </c>
      <c r="I216" s="138">
        <v>13165</v>
      </c>
      <c r="J216" s="165" t="s">
        <v>490</v>
      </c>
      <c r="K216" s="194">
        <v>9</v>
      </c>
      <c r="L216" s="194">
        <v>4</v>
      </c>
      <c r="M216" s="195">
        <f>TRUNC(L216/K216,5)</f>
        <v>0.44444</v>
      </c>
      <c r="N216" s="193" t="s">
        <v>195</v>
      </c>
      <c r="O216" s="172" t="s">
        <v>55</v>
      </c>
      <c r="P216" s="158" t="s">
        <v>128</v>
      </c>
      <c r="Q216" s="189" t="s">
        <v>55</v>
      </c>
    </row>
    <row r="217" spans="1:17" ht="14" x14ac:dyDescent="0.15">
      <c r="A217" s="28">
        <v>200</v>
      </c>
      <c r="B217" s="52"/>
      <c r="C217" s="138" t="s">
        <v>134</v>
      </c>
      <c r="D217" s="146">
        <v>22222</v>
      </c>
      <c r="E217" s="147" t="s">
        <v>136</v>
      </c>
      <c r="F217" s="138">
        <v>0</v>
      </c>
      <c r="G217" s="138">
        <v>0</v>
      </c>
      <c r="H217" s="138">
        <v>0</v>
      </c>
      <c r="I217" s="138">
        <v>13165</v>
      </c>
      <c r="J217" s="165" t="s">
        <v>491</v>
      </c>
      <c r="K217" s="194">
        <v>0</v>
      </c>
      <c r="L217" s="194">
        <v>0</v>
      </c>
      <c r="M217" s="194">
        <v>0</v>
      </c>
      <c r="N217" s="193" t="s">
        <v>195</v>
      </c>
      <c r="O217" s="172" t="s">
        <v>55</v>
      </c>
      <c r="P217" s="158" t="s">
        <v>128</v>
      </c>
      <c r="Q217" s="189" t="s">
        <v>55</v>
      </c>
    </row>
    <row r="218" spans="1:17" ht="14" x14ac:dyDescent="0.15">
      <c r="A218" s="71">
        <v>201</v>
      </c>
      <c r="B218" s="52"/>
      <c r="C218" s="138" t="s">
        <v>134</v>
      </c>
      <c r="D218" s="146">
        <v>22222</v>
      </c>
      <c r="E218" s="147" t="s">
        <v>136</v>
      </c>
      <c r="F218" s="138">
        <v>0</v>
      </c>
      <c r="G218" s="138">
        <v>0</v>
      </c>
      <c r="H218" s="138">
        <v>0</v>
      </c>
      <c r="I218" s="138">
        <v>13165</v>
      </c>
      <c r="J218" s="165" t="s">
        <v>492</v>
      </c>
      <c r="K218" s="194">
        <f>SUM(K216:K217)</f>
        <v>9</v>
      </c>
      <c r="L218" s="194">
        <f>SUM(L216:L217)</f>
        <v>4</v>
      </c>
      <c r="M218" s="195">
        <f>TRUNC(L218/K218,5)</f>
        <v>0.44444</v>
      </c>
      <c r="N218" s="193" t="s">
        <v>195</v>
      </c>
      <c r="O218" s="172" t="s">
        <v>55</v>
      </c>
      <c r="P218" s="158" t="s">
        <v>128</v>
      </c>
      <c r="Q218" s="189" t="s">
        <v>55</v>
      </c>
    </row>
    <row r="219" spans="1:17" ht="14" x14ac:dyDescent="0.15">
      <c r="A219" s="28">
        <v>202</v>
      </c>
      <c r="B219" s="52"/>
      <c r="C219" s="138" t="s">
        <v>134</v>
      </c>
      <c r="D219" s="146">
        <v>22222</v>
      </c>
      <c r="E219" s="147" t="s">
        <v>136</v>
      </c>
      <c r="F219" s="138">
        <v>0</v>
      </c>
      <c r="G219" s="138">
        <v>0</v>
      </c>
      <c r="H219" s="138">
        <v>0</v>
      </c>
      <c r="I219" s="138">
        <v>13165</v>
      </c>
      <c r="J219" s="165" t="s">
        <v>493</v>
      </c>
      <c r="K219" s="194">
        <v>18</v>
      </c>
      <c r="L219" s="194">
        <v>10</v>
      </c>
      <c r="M219" s="195">
        <f>TRUNC(L219/K219,5)</f>
        <v>0.55554999999999999</v>
      </c>
      <c r="N219" s="193" t="s">
        <v>195</v>
      </c>
      <c r="O219" s="172" t="s">
        <v>55</v>
      </c>
      <c r="P219" s="158" t="s">
        <v>128</v>
      </c>
      <c r="Q219" s="189" t="s">
        <v>55</v>
      </c>
    </row>
    <row r="220" spans="1:17" ht="14" x14ac:dyDescent="0.15">
      <c r="A220" s="28">
        <v>203</v>
      </c>
      <c r="B220" s="52"/>
      <c r="C220" s="138" t="s">
        <v>134</v>
      </c>
      <c r="D220" s="146">
        <v>22222</v>
      </c>
      <c r="E220" s="147" t="s">
        <v>136</v>
      </c>
      <c r="F220" s="138">
        <v>0</v>
      </c>
      <c r="G220" s="138">
        <v>0</v>
      </c>
      <c r="H220" s="138">
        <v>0</v>
      </c>
      <c r="I220" s="138">
        <v>13165</v>
      </c>
      <c r="J220" s="165" t="s">
        <v>494</v>
      </c>
      <c r="K220" s="194">
        <v>0</v>
      </c>
      <c r="L220" s="194">
        <v>0</v>
      </c>
      <c r="M220" s="194">
        <v>0</v>
      </c>
      <c r="N220" s="193" t="s">
        <v>195</v>
      </c>
      <c r="O220" s="172" t="s">
        <v>55</v>
      </c>
      <c r="P220" s="158" t="s">
        <v>128</v>
      </c>
      <c r="Q220" s="189" t="s">
        <v>55</v>
      </c>
    </row>
    <row r="221" spans="1:17" ht="14" x14ac:dyDescent="0.15">
      <c r="A221" s="28">
        <v>204</v>
      </c>
      <c r="B221" s="52"/>
      <c r="C221" s="138" t="s">
        <v>134</v>
      </c>
      <c r="D221" s="146">
        <v>22222</v>
      </c>
      <c r="E221" s="147" t="s">
        <v>136</v>
      </c>
      <c r="F221" s="138">
        <v>0</v>
      </c>
      <c r="G221" s="138">
        <v>0</v>
      </c>
      <c r="H221" s="138">
        <v>0</v>
      </c>
      <c r="I221" s="138">
        <v>13165</v>
      </c>
      <c r="J221" s="165" t="s">
        <v>495</v>
      </c>
      <c r="K221" s="194">
        <f>SUM(K219:K220)</f>
        <v>18</v>
      </c>
      <c r="L221" s="194">
        <f>SUM(L219:L220)</f>
        <v>10</v>
      </c>
      <c r="M221" s="195">
        <f>TRUNC(L221/K221,5)</f>
        <v>0.55554999999999999</v>
      </c>
      <c r="N221" s="193" t="s">
        <v>195</v>
      </c>
      <c r="O221" s="172" t="s">
        <v>55</v>
      </c>
      <c r="P221" s="158" t="s">
        <v>128</v>
      </c>
      <c r="Q221" s="189" t="s">
        <v>55</v>
      </c>
    </row>
    <row r="222" spans="1:17" ht="14" x14ac:dyDescent="0.15">
      <c r="A222" s="71">
        <v>205</v>
      </c>
      <c r="B222" s="52"/>
      <c r="C222" s="138" t="s">
        <v>134</v>
      </c>
      <c r="D222" s="146">
        <v>22222</v>
      </c>
      <c r="E222" s="147" t="s">
        <v>136</v>
      </c>
      <c r="F222" s="138">
        <v>0</v>
      </c>
      <c r="G222" s="138">
        <v>0</v>
      </c>
      <c r="H222" s="138">
        <v>0</v>
      </c>
      <c r="I222" s="138">
        <v>13165</v>
      </c>
      <c r="J222" s="165" t="s">
        <v>496</v>
      </c>
      <c r="K222" s="194">
        <v>12</v>
      </c>
      <c r="L222" s="194">
        <v>5</v>
      </c>
      <c r="M222" s="195">
        <f>TRUNC(L222/K222,5)</f>
        <v>0.41665999999999997</v>
      </c>
      <c r="N222" s="193" t="s">
        <v>195</v>
      </c>
      <c r="O222" s="172" t="s">
        <v>55</v>
      </c>
      <c r="P222" s="158" t="s">
        <v>128</v>
      </c>
      <c r="Q222" s="189" t="s">
        <v>55</v>
      </c>
    </row>
    <row r="223" spans="1:17" ht="14" x14ac:dyDescent="0.15">
      <c r="A223" s="28">
        <v>206</v>
      </c>
      <c r="B223" s="52"/>
      <c r="C223" s="138" t="s">
        <v>134</v>
      </c>
      <c r="D223" s="146">
        <v>22222</v>
      </c>
      <c r="E223" s="147" t="s">
        <v>136</v>
      </c>
      <c r="F223" s="138">
        <v>0</v>
      </c>
      <c r="G223" s="138">
        <v>0</v>
      </c>
      <c r="H223" s="138">
        <v>0</v>
      </c>
      <c r="I223" s="138">
        <v>13165</v>
      </c>
      <c r="J223" s="165" t="s">
        <v>497</v>
      </c>
      <c r="K223" s="194">
        <v>0</v>
      </c>
      <c r="L223" s="194">
        <v>0</v>
      </c>
      <c r="M223" s="194">
        <v>0</v>
      </c>
      <c r="N223" s="193" t="s">
        <v>195</v>
      </c>
      <c r="O223" s="172" t="s">
        <v>55</v>
      </c>
      <c r="P223" s="158" t="s">
        <v>128</v>
      </c>
      <c r="Q223" s="189" t="s">
        <v>55</v>
      </c>
    </row>
    <row r="224" spans="1:17" ht="14" x14ac:dyDescent="0.15">
      <c r="A224" s="28">
        <v>207</v>
      </c>
      <c r="B224" s="52"/>
      <c r="C224" s="138" t="s">
        <v>134</v>
      </c>
      <c r="D224" s="146">
        <v>22222</v>
      </c>
      <c r="E224" s="147" t="s">
        <v>136</v>
      </c>
      <c r="F224" s="138">
        <v>0</v>
      </c>
      <c r="G224" s="138">
        <v>0</v>
      </c>
      <c r="H224" s="138">
        <v>0</v>
      </c>
      <c r="I224" s="138">
        <v>13165</v>
      </c>
      <c r="J224" s="165" t="s">
        <v>498</v>
      </c>
      <c r="K224" s="194">
        <f>SUM(K222:K223)</f>
        <v>12</v>
      </c>
      <c r="L224" s="194">
        <f>SUM(L222:L223)</f>
        <v>5</v>
      </c>
      <c r="M224" s="195">
        <f>TRUNC(L224/K224,5)</f>
        <v>0.41665999999999997</v>
      </c>
      <c r="N224" s="193" t="s">
        <v>195</v>
      </c>
      <c r="O224" s="172" t="s">
        <v>55</v>
      </c>
      <c r="P224" s="158" t="s">
        <v>128</v>
      </c>
      <c r="Q224" s="189" t="s">
        <v>55</v>
      </c>
    </row>
    <row r="225" spans="1:17" ht="14" x14ac:dyDescent="0.15">
      <c r="A225" s="28">
        <v>208</v>
      </c>
      <c r="B225" s="52"/>
      <c r="C225" s="138" t="s">
        <v>134</v>
      </c>
      <c r="D225" s="146">
        <v>22222</v>
      </c>
      <c r="E225" s="147" t="s">
        <v>136</v>
      </c>
      <c r="F225" s="138">
        <v>0</v>
      </c>
      <c r="G225" s="138">
        <v>0</v>
      </c>
      <c r="H225" s="138">
        <v>0</v>
      </c>
      <c r="I225" s="138">
        <v>13165</v>
      </c>
      <c r="J225" s="165" t="s">
        <v>499</v>
      </c>
      <c r="K225" s="194">
        <v>3</v>
      </c>
      <c r="L225" s="194">
        <v>2</v>
      </c>
      <c r="M225" s="195">
        <f>TRUNC(L225/K225,5)</f>
        <v>0.66666000000000003</v>
      </c>
      <c r="N225" s="193" t="s">
        <v>195</v>
      </c>
      <c r="O225" s="172" t="s">
        <v>55</v>
      </c>
      <c r="P225" s="158" t="s">
        <v>128</v>
      </c>
      <c r="Q225" s="189" t="s">
        <v>55</v>
      </c>
    </row>
    <row r="226" spans="1:17" ht="14" x14ac:dyDescent="0.15">
      <c r="A226" s="71">
        <v>209</v>
      </c>
      <c r="B226" s="52"/>
      <c r="C226" s="138" t="s">
        <v>134</v>
      </c>
      <c r="D226" s="146">
        <v>22222</v>
      </c>
      <c r="E226" s="147" t="s">
        <v>136</v>
      </c>
      <c r="F226" s="138">
        <v>0</v>
      </c>
      <c r="G226" s="138">
        <v>0</v>
      </c>
      <c r="H226" s="138">
        <v>0</v>
      </c>
      <c r="I226" s="138">
        <v>13165</v>
      </c>
      <c r="J226" s="165" t="s">
        <v>500</v>
      </c>
      <c r="K226" s="194">
        <v>0</v>
      </c>
      <c r="L226" s="194">
        <v>0</v>
      </c>
      <c r="M226" s="194">
        <v>0</v>
      </c>
      <c r="N226" s="193" t="s">
        <v>195</v>
      </c>
      <c r="O226" s="172" t="s">
        <v>55</v>
      </c>
      <c r="P226" s="158" t="s">
        <v>128</v>
      </c>
      <c r="Q226" s="189" t="s">
        <v>55</v>
      </c>
    </row>
    <row r="227" spans="1:17" ht="14" x14ac:dyDescent="0.15">
      <c r="A227" s="28">
        <v>210</v>
      </c>
      <c r="B227" s="52"/>
      <c r="C227" s="138" t="s">
        <v>134</v>
      </c>
      <c r="D227" s="146">
        <v>22222</v>
      </c>
      <c r="E227" s="147" t="s">
        <v>136</v>
      </c>
      <c r="F227" s="138">
        <v>0</v>
      </c>
      <c r="G227" s="138">
        <v>0</v>
      </c>
      <c r="H227" s="138">
        <v>0</v>
      </c>
      <c r="I227" s="138">
        <v>13165</v>
      </c>
      <c r="J227" s="165" t="s">
        <v>501</v>
      </c>
      <c r="K227" s="194">
        <f>SUM(K225:K226)</f>
        <v>3</v>
      </c>
      <c r="L227" s="194">
        <f>SUM(L225:L226)</f>
        <v>2</v>
      </c>
      <c r="M227" s="195">
        <f>TRUNC(L227/K227,5)</f>
        <v>0.66666000000000003</v>
      </c>
      <c r="N227" s="193" t="s">
        <v>195</v>
      </c>
      <c r="O227" s="172" t="s">
        <v>55</v>
      </c>
      <c r="P227" s="158" t="s">
        <v>128</v>
      </c>
      <c r="Q227" s="189" t="s">
        <v>55</v>
      </c>
    </row>
    <row r="228" spans="1:17" ht="14" x14ac:dyDescent="0.15">
      <c r="A228" s="28">
        <v>211</v>
      </c>
      <c r="B228" s="52"/>
      <c r="C228" s="138" t="s">
        <v>134</v>
      </c>
      <c r="D228" s="146">
        <v>22222</v>
      </c>
      <c r="E228" s="147" t="s">
        <v>136</v>
      </c>
      <c r="F228" s="138">
        <v>0</v>
      </c>
      <c r="G228" s="138">
        <v>0</v>
      </c>
      <c r="H228" s="138">
        <v>0</v>
      </c>
      <c r="I228" s="138">
        <v>13165</v>
      </c>
      <c r="J228" s="165" t="s">
        <v>502</v>
      </c>
      <c r="K228" s="194">
        <v>9</v>
      </c>
      <c r="L228" s="194">
        <v>5</v>
      </c>
      <c r="M228" s="195">
        <f>TRUNC(L228/K228,5)</f>
        <v>0.55554999999999999</v>
      </c>
      <c r="N228" s="193" t="s">
        <v>195</v>
      </c>
      <c r="O228" s="172" t="s">
        <v>55</v>
      </c>
      <c r="P228" s="158" t="s">
        <v>128</v>
      </c>
      <c r="Q228" s="189" t="s">
        <v>55</v>
      </c>
    </row>
    <row r="229" spans="1:17" ht="14" x14ac:dyDescent="0.15">
      <c r="A229" s="28">
        <v>212</v>
      </c>
      <c r="B229" s="52"/>
      <c r="C229" s="138" t="s">
        <v>134</v>
      </c>
      <c r="D229" s="146">
        <v>22222</v>
      </c>
      <c r="E229" s="147" t="s">
        <v>136</v>
      </c>
      <c r="F229" s="138">
        <v>0</v>
      </c>
      <c r="G229" s="138">
        <v>0</v>
      </c>
      <c r="H229" s="138">
        <v>0</v>
      </c>
      <c r="I229" s="138">
        <v>13165</v>
      </c>
      <c r="J229" s="165" t="s">
        <v>503</v>
      </c>
      <c r="K229" s="194">
        <v>0</v>
      </c>
      <c r="L229" s="194">
        <v>0</v>
      </c>
      <c r="M229" s="194">
        <v>0</v>
      </c>
      <c r="N229" s="193" t="s">
        <v>195</v>
      </c>
      <c r="O229" s="172" t="s">
        <v>55</v>
      </c>
      <c r="P229" s="158" t="s">
        <v>128</v>
      </c>
      <c r="Q229" s="189" t="s">
        <v>55</v>
      </c>
    </row>
    <row r="230" spans="1:17" ht="14" x14ac:dyDescent="0.15">
      <c r="A230" s="71">
        <v>213</v>
      </c>
      <c r="B230" s="52"/>
      <c r="C230" s="138" t="s">
        <v>134</v>
      </c>
      <c r="D230" s="146">
        <v>22222</v>
      </c>
      <c r="E230" s="147" t="s">
        <v>136</v>
      </c>
      <c r="F230" s="138">
        <v>0</v>
      </c>
      <c r="G230" s="138">
        <v>0</v>
      </c>
      <c r="H230" s="138">
        <v>0</v>
      </c>
      <c r="I230" s="138">
        <v>13165</v>
      </c>
      <c r="J230" s="165" t="s">
        <v>504</v>
      </c>
      <c r="K230" s="194">
        <f>SUM(K228:K229)</f>
        <v>9</v>
      </c>
      <c r="L230" s="194">
        <f>SUM(L228:L229)</f>
        <v>5</v>
      </c>
      <c r="M230" s="195">
        <f>TRUNC(L230/K230,5)</f>
        <v>0.55554999999999999</v>
      </c>
      <c r="N230" s="193" t="s">
        <v>195</v>
      </c>
      <c r="O230" s="172" t="s">
        <v>55</v>
      </c>
      <c r="P230" s="158" t="s">
        <v>128</v>
      </c>
      <c r="Q230" s="189" t="s">
        <v>55</v>
      </c>
    </row>
    <row r="231" spans="1:17" ht="14" x14ac:dyDescent="0.15">
      <c r="A231" s="28">
        <v>214</v>
      </c>
      <c r="B231" s="52"/>
      <c r="C231" s="138" t="s">
        <v>134</v>
      </c>
      <c r="D231" s="146">
        <v>22222</v>
      </c>
      <c r="E231" s="147" t="s">
        <v>136</v>
      </c>
      <c r="F231" s="138">
        <v>0</v>
      </c>
      <c r="G231" s="138">
        <v>0</v>
      </c>
      <c r="H231" s="138">
        <v>0</v>
      </c>
      <c r="I231" s="138">
        <v>13165</v>
      </c>
      <c r="J231" s="165" t="s">
        <v>505</v>
      </c>
      <c r="K231" s="194">
        <v>25</v>
      </c>
      <c r="L231" s="194">
        <v>14</v>
      </c>
      <c r="M231" s="195">
        <f>TRUNC(L231/K231,5)</f>
        <v>0.56000000000000005</v>
      </c>
      <c r="N231" s="193" t="s">
        <v>195</v>
      </c>
      <c r="O231" s="172" t="s">
        <v>55</v>
      </c>
      <c r="P231" s="158" t="s">
        <v>128</v>
      </c>
      <c r="Q231" s="189" t="s">
        <v>55</v>
      </c>
    </row>
    <row r="232" spans="1:17" ht="14" x14ac:dyDescent="0.15">
      <c r="A232" s="28">
        <v>215</v>
      </c>
      <c r="B232" s="52"/>
      <c r="C232" s="138" t="s">
        <v>134</v>
      </c>
      <c r="D232" s="146">
        <v>22222</v>
      </c>
      <c r="E232" s="147" t="s">
        <v>136</v>
      </c>
      <c r="F232" s="138">
        <v>0</v>
      </c>
      <c r="G232" s="138">
        <v>0</v>
      </c>
      <c r="H232" s="138">
        <v>0</v>
      </c>
      <c r="I232" s="138">
        <v>13165</v>
      </c>
      <c r="J232" s="165" t="s">
        <v>506</v>
      </c>
      <c r="K232" s="194">
        <v>0</v>
      </c>
      <c r="L232" s="194">
        <v>0</v>
      </c>
      <c r="M232" s="194">
        <v>0</v>
      </c>
      <c r="N232" s="193" t="s">
        <v>195</v>
      </c>
      <c r="O232" s="172" t="s">
        <v>55</v>
      </c>
      <c r="P232" s="158" t="s">
        <v>128</v>
      </c>
      <c r="Q232" s="189" t="s">
        <v>55</v>
      </c>
    </row>
    <row r="233" spans="1:17" ht="14" x14ac:dyDescent="0.15">
      <c r="A233" s="28">
        <v>216</v>
      </c>
      <c r="B233" s="52"/>
      <c r="C233" s="138" t="s">
        <v>134</v>
      </c>
      <c r="D233" s="146">
        <v>22222</v>
      </c>
      <c r="E233" s="147" t="s">
        <v>136</v>
      </c>
      <c r="F233" s="138">
        <v>0</v>
      </c>
      <c r="G233" s="138">
        <v>0</v>
      </c>
      <c r="H233" s="138">
        <v>0</v>
      </c>
      <c r="I233" s="138">
        <v>13165</v>
      </c>
      <c r="J233" s="166" t="s">
        <v>507</v>
      </c>
      <c r="K233" s="233">
        <f>SUM(K212,K215,K218,K221,K224,K227,K230,K231:K232)</f>
        <v>250</v>
      </c>
      <c r="L233" s="233">
        <f>SUM(L212,L215,L218,L221,L224,L227,L230,L231:L232)</f>
        <v>130</v>
      </c>
      <c r="M233" s="195">
        <f>TRUNC(L233/K233,5)</f>
        <v>0.52</v>
      </c>
      <c r="N233" s="193" t="s">
        <v>195</v>
      </c>
      <c r="O233" s="172" t="s">
        <v>55</v>
      </c>
      <c r="P233" s="158" t="s">
        <v>128</v>
      </c>
      <c r="Q233" s="189" t="s">
        <v>55</v>
      </c>
    </row>
    <row r="234" spans="1:17" ht="14" x14ac:dyDescent="0.15">
      <c r="A234" s="71">
        <v>217</v>
      </c>
      <c r="B234" s="52"/>
      <c r="C234" s="138" t="s">
        <v>134</v>
      </c>
      <c r="D234" s="146">
        <v>22222</v>
      </c>
      <c r="E234" s="147" t="s">
        <v>136</v>
      </c>
      <c r="F234" s="138">
        <v>0</v>
      </c>
      <c r="G234" s="138">
        <v>0</v>
      </c>
      <c r="H234" s="138">
        <v>0</v>
      </c>
      <c r="I234" s="138">
        <v>13165</v>
      </c>
      <c r="J234" s="167" t="s">
        <v>508</v>
      </c>
      <c r="K234" s="194">
        <v>95</v>
      </c>
      <c r="L234" s="194">
        <v>38</v>
      </c>
      <c r="M234" s="195">
        <f>TRUNC(L234/K234,5)</f>
        <v>0.4</v>
      </c>
      <c r="N234" s="193" t="s">
        <v>195</v>
      </c>
      <c r="O234" s="172" t="s">
        <v>55</v>
      </c>
      <c r="P234" s="158" t="s">
        <v>128</v>
      </c>
      <c r="Q234" s="189" t="s">
        <v>55</v>
      </c>
    </row>
    <row r="235" spans="1:17" ht="14" x14ac:dyDescent="0.15">
      <c r="A235" s="28">
        <v>218</v>
      </c>
      <c r="B235" s="52"/>
      <c r="C235" s="138" t="s">
        <v>134</v>
      </c>
      <c r="D235" s="146">
        <v>22222</v>
      </c>
      <c r="E235" s="147" t="s">
        <v>136</v>
      </c>
      <c r="F235" s="138">
        <v>0</v>
      </c>
      <c r="G235" s="138">
        <v>0</v>
      </c>
      <c r="H235" s="138">
        <v>0</v>
      </c>
      <c r="I235" s="138">
        <v>13165</v>
      </c>
      <c r="J235" s="168" t="s">
        <v>509</v>
      </c>
      <c r="K235" s="194">
        <v>0</v>
      </c>
      <c r="L235" s="194">
        <v>0</v>
      </c>
      <c r="M235" s="194">
        <v>0</v>
      </c>
      <c r="N235" s="193" t="s">
        <v>195</v>
      </c>
      <c r="O235" s="172" t="s">
        <v>55</v>
      </c>
      <c r="P235" s="158" t="s">
        <v>128</v>
      </c>
      <c r="Q235" s="189" t="s">
        <v>55</v>
      </c>
    </row>
    <row r="236" spans="1:17" ht="14" x14ac:dyDescent="0.15">
      <c r="A236" s="28">
        <v>219</v>
      </c>
      <c r="B236" s="52"/>
      <c r="C236" s="138" t="s">
        <v>134</v>
      </c>
      <c r="D236" s="146">
        <v>22222</v>
      </c>
      <c r="E236" s="147" t="s">
        <v>136</v>
      </c>
      <c r="F236" s="138">
        <v>0</v>
      </c>
      <c r="G236" s="138">
        <v>0</v>
      </c>
      <c r="H236" s="138">
        <v>0</v>
      </c>
      <c r="I236" s="138">
        <v>13165</v>
      </c>
      <c r="J236" s="165" t="s">
        <v>510</v>
      </c>
      <c r="K236" s="194">
        <f>SUM(K234:K235)</f>
        <v>95</v>
      </c>
      <c r="L236" s="194">
        <f>SUM(L234:L235)</f>
        <v>38</v>
      </c>
      <c r="M236" s="195">
        <f>TRUNC(L236/K236,5)</f>
        <v>0.4</v>
      </c>
      <c r="N236" s="193" t="s">
        <v>195</v>
      </c>
      <c r="O236" s="172" t="s">
        <v>55</v>
      </c>
      <c r="P236" s="158" t="s">
        <v>128</v>
      </c>
      <c r="Q236" s="189" t="s">
        <v>55</v>
      </c>
    </row>
    <row r="237" spans="1:17" ht="14" x14ac:dyDescent="0.15">
      <c r="A237" s="28">
        <v>220</v>
      </c>
      <c r="B237" s="52"/>
      <c r="C237" s="138" t="s">
        <v>134</v>
      </c>
      <c r="D237" s="146">
        <v>22222</v>
      </c>
      <c r="E237" s="147" t="s">
        <v>136</v>
      </c>
      <c r="F237" s="138">
        <v>0</v>
      </c>
      <c r="G237" s="138">
        <v>0</v>
      </c>
      <c r="H237" s="138">
        <v>0</v>
      </c>
      <c r="I237" s="138">
        <v>13165</v>
      </c>
      <c r="J237" s="165" t="s">
        <v>511</v>
      </c>
      <c r="K237" s="194">
        <v>130</v>
      </c>
      <c r="L237" s="194">
        <v>78</v>
      </c>
      <c r="M237" s="195">
        <f>TRUNC(L237/K237,5)</f>
        <v>0.6</v>
      </c>
      <c r="N237" s="193" t="s">
        <v>195</v>
      </c>
      <c r="O237" s="172" t="s">
        <v>55</v>
      </c>
      <c r="P237" s="158" t="s">
        <v>128</v>
      </c>
      <c r="Q237" s="189" t="s">
        <v>55</v>
      </c>
    </row>
    <row r="238" spans="1:17" ht="14" x14ac:dyDescent="0.15">
      <c r="A238" s="71">
        <v>221</v>
      </c>
      <c r="B238" s="52"/>
      <c r="C238" s="138" t="s">
        <v>134</v>
      </c>
      <c r="D238" s="146">
        <v>22222</v>
      </c>
      <c r="E238" s="147" t="s">
        <v>136</v>
      </c>
      <c r="F238" s="138">
        <v>0</v>
      </c>
      <c r="G238" s="138">
        <v>0</v>
      </c>
      <c r="H238" s="138">
        <v>0</v>
      </c>
      <c r="I238" s="138">
        <v>13165</v>
      </c>
      <c r="J238" s="165" t="s">
        <v>512</v>
      </c>
      <c r="K238" s="194">
        <v>0</v>
      </c>
      <c r="L238" s="194">
        <v>0</v>
      </c>
      <c r="M238" s="194">
        <v>0</v>
      </c>
      <c r="N238" s="193" t="s">
        <v>195</v>
      </c>
      <c r="O238" s="172" t="s">
        <v>55</v>
      </c>
      <c r="P238" s="158" t="s">
        <v>128</v>
      </c>
      <c r="Q238" s="189" t="s">
        <v>55</v>
      </c>
    </row>
    <row r="239" spans="1:17" ht="14" x14ac:dyDescent="0.15">
      <c r="A239" s="28">
        <v>222</v>
      </c>
      <c r="B239" s="52"/>
      <c r="C239" s="138" t="s">
        <v>134</v>
      </c>
      <c r="D239" s="146">
        <v>22222</v>
      </c>
      <c r="E239" s="147" t="s">
        <v>136</v>
      </c>
      <c r="F239" s="138">
        <v>0</v>
      </c>
      <c r="G239" s="138">
        <v>0</v>
      </c>
      <c r="H239" s="138">
        <v>0</v>
      </c>
      <c r="I239" s="138">
        <v>13165</v>
      </c>
      <c r="J239" s="165" t="s">
        <v>513</v>
      </c>
      <c r="K239" s="194">
        <f>SUM(K237:K238)</f>
        <v>130</v>
      </c>
      <c r="L239" s="194">
        <f>SUM(L237:L238)</f>
        <v>78</v>
      </c>
      <c r="M239" s="195">
        <f>TRUNC(L239/K239,5)</f>
        <v>0.6</v>
      </c>
      <c r="N239" s="193" t="s">
        <v>195</v>
      </c>
      <c r="O239" s="172" t="s">
        <v>55</v>
      </c>
      <c r="P239" s="158" t="s">
        <v>128</v>
      </c>
      <c r="Q239" s="189" t="s">
        <v>55</v>
      </c>
    </row>
    <row r="240" spans="1:17" ht="14" x14ac:dyDescent="0.15">
      <c r="A240" s="28">
        <v>223</v>
      </c>
      <c r="B240" s="52"/>
      <c r="C240" s="138" t="s">
        <v>134</v>
      </c>
      <c r="D240" s="146">
        <v>22222</v>
      </c>
      <c r="E240" s="147" t="s">
        <v>136</v>
      </c>
      <c r="F240" s="138">
        <v>0</v>
      </c>
      <c r="G240" s="138">
        <v>0</v>
      </c>
      <c r="H240" s="138">
        <v>0</v>
      </c>
      <c r="I240" s="138">
        <v>13165</v>
      </c>
      <c r="J240" s="165" t="s">
        <v>514</v>
      </c>
      <c r="K240" s="194">
        <v>25</v>
      </c>
      <c r="L240" s="194">
        <v>14</v>
      </c>
      <c r="M240" s="195">
        <f>TRUNC(L240/K240,5)</f>
        <v>0.56000000000000005</v>
      </c>
      <c r="N240" s="193" t="s">
        <v>195</v>
      </c>
      <c r="O240" s="172" t="s">
        <v>55</v>
      </c>
      <c r="P240" s="158" t="s">
        <v>128</v>
      </c>
      <c r="Q240" s="189" t="s">
        <v>55</v>
      </c>
    </row>
    <row r="241" spans="1:17" ht="14" x14ac:dyDescent="0.15">
      <c r="A241" s="28">
        <v>224</v>
      </c>
      <c r="B241" s="52"/>
      <c r="C241" s="138" t="s">
        <v>134</v>
      </c>
      <c r="D241" s="146">
        <v>22222</v>
      </c>
      <c r="E241" s="147" t="s">
        <v>136</v>
      </c>
      <c r="F241" s="138">
        <v>0</v>
      </c>
      <c r="G241" s="138">
        <v>0</v>
      </c>
      <c r="H241" s="138">
        <v>0</v>
      </c>
      <c r="I241" s="138">
        <v>13165</v>
      </c>
      <c r="J241" s="166" t="s">
        <v>515</v>
      </c>
      <c r="K241" s="197">
        <v>0</v>
      </c>
      <c r="L241" s="197">
        <v>0</v>
      </c>
      <c r="M241" s="197">
        <v>0</v>
      </c>
      <c r="N241" s="193" t="s">
        <v>195</v>
      </c>
      <c r="O241" s="172" t="s">
        <v>55</v>
      </c>
      <c r="P241" s="198" t="s">
        <v>128</v>
      </c>
      <c r="Q241" s="189" t="s">
        <v>55</v>
      </c>
    </row>
    <row r="242" spans="1:17" ht="14" x14ac:dyDescent="0.15">
      <c r="A242" s="71">
        <v>225</v>
      </c>
      <c r="B242" s="52"/>
      <c r="C242" s="138" t="s">
        <v>134</v>
      </c>
      <c r="D242" s="146">
        <v>22222</v>
      </c>
      <c r="E242" s="147" t="s">
        <v>136</v>
      </c>
      <c r="F242" s="138">
        <v>0</v>
      </c>
      <c r="G242" s="138">
        <v>0</v>
      </c>
      <c r="H242" s="138">
        <v>0</v>
      </c>
      <c r="I242" s="138">
        <v>13165</v>
      </c>
      <c r="J242" s="167" t="s">
        <v>516</v>
      </c>
      <c r="K242" s="234">
        <f>SUM(K236,K239,K240:K241)</f>
        <v>250</v>
      </c>
      <c r="L242" s="234">
        <f>SUM(L236,L239,L240:L241)</f>
        <v>130</v>
      </c>
      <c r="M242" s="195">
        <f>TRUNC(L242/K242,5)</f>
        <v>0.52</v>
      </c>
      <c r="N242" s="199" t="s">
        <v>195</v>
      </c>
      <c r="O242" s="199" t="s">
        <v>55</v>
      </c>
      <c r="P242" s="199" t="s">
        <v>128</v>
      </c>
      <c r="Q242" s="189" t="s">
        <v>55</v>
      </c>
    </row>
    <row r="243" spans="1:17" ht="14" x14ac:dyDescent="0.15">
      <c r="A243" s="28">
        <v>226</v>
      </c>
      <c r="B243" s="119"/>
      <c r="C243" s="29" t="s">
        <v>134</v>
      </c>
      <c r="D243" s="91">
        <v>22222</v>
      </c>
      <c r="E243" s="87" t="s">
        <v>136</v>
      </c>
      <c r="F243" s="29">
        <v>0</v>
      </c>
      <c r="G243" s="29">
        <v>0</v>
      </c>
      <c r="H243" s="29">
        <v>0</v>
      </c>
      <c r="I243" s="29">
        <v>13165</v>
      </c>
      <c r="J243" s="129" t="s">
        <v>956</v>
      </c>
      <c r="K243" s="130">
        <v>250</v>
      </c>
      <c r="L243" s="130">
        <v>60</v>
      </c>
      <c r="M243" s="98">
        <f>TRUNC(L243/K243,5)</f>
        <v>0.24</v>
      </c>
      <c r="N243" s="29" t="s">
        <v>195</v>
      </c>
      <c r="O243" s="203" t="s">
        <v>55</v>
      </c>
      <c r="P243" s="204" t="s">
        <v>128</v>
      </c>
      <c r="Q243" s="189" t="s">
        <v>55</v>
      </c>
    </row>
    <row r="244" spans="1:17" ht="14" x14ac:dyDescent="0.15">
      <c r="A244" s="28">
        <v>227</v>
      </c>
      <c r="B244" s="119"/>
      <c r="C244" s="138" t="s">
        <v>134</v>
      </c>
      <c r="D244" s="146">
        <v>22222</v>
      </c>
      <c r="E244" s="147" t="s">
        <v>136</v>
      </c>
      <c r="F244" s="138">
        <v>0</v>
      </c>
      <c r="G244" s="138">
        <v>0</v>
      </c>
      <c r="H244" s="138">
        <v>0</v>
      </c>
      <c r="I244" s="138">
        <v>13165</v>
      </c>
      <c r="J244" s="165" t="s">
        <v>558</v>
      </c>
      <c r="K244" s="194">
        <v>62</v>
      </c>
      <c r="L244" s="196">
        <v>10</v>
      </c>
      <c r="M244" s="201">
        <f>TRUNC(L244/K244,5)</f>
        <v>0.16128999999999999</v>
      </c>
      <c r="N244" s="200" t="s">
        <v>195</v>
      </c>
      <c r="O244" s="232" t="s">
        <v>55</v>
      </c>
      <c r="P244" s="232" t="s">
        <v>128</v>
      </c>
      <c r="Q244" s="189" t="s">
        <v>55</v>
      </c>
    </row>
    <row r="245" spans="1:17" ht="14" x14ac:dyDescent="0.15">
      <c r="A245" s="28">
        <v>228</v>
      </c>
      <c r="B245" s="119"/>
      <c r="C245" s="138" t="s">
        <v>134</v>
      </c>
      <c r="D245" s="146">
        <v>22222</v>
      </c>
      <c r="E245" s="147" t="s">
        <v>136</v>
      </c>
      <c r="F245" s="138">
        <v>0</v>
      </c>
      <c r="G245" s="138">
        <v>0</v>
      </c>
      <c r="H245" s="138">
        <v>0</v>
      </c>
      <c r="I245" s="138">
        <v>13165</v>
      </c>
      <c r="J245" s="165" t="s">
        <v>559</v>
      </c>
      <c r="K245" s="194">
        <v>0</v>
      </c>
      <c r="L245" s="196">
        <v>0</v>
      </c>
      <c r="M245" s="196">
        <v>0</v>
      </c>
      <c r="N245" s="200" t="s">
        <v>195</v>
      </c>
      <c r="O245" s="200" t="s">
        <v>55</v>
      </c>
      <c r="P245" s="205" t="s">
        <v>128</v>
      </c>
      <c r="Q245" s="189" t="s">
        <v>55</v>
      </c>
    </row>
    <row r="246" spans="1:17" ht="14" x14ac:dyDescent="0.15">
      <c r="A246" s="71">
        <v>229</v>
      </c>
      <c r="B246" s="119"/>
      <c r="C246" s="138" t="s">
        <v>134</v>
      </c>
      <c r="D246" s="146">
        <v>22222</v>
      </c>
      <c r="E246" s="147" t="s">
        <v>136</v>
      </c>
      <c r="F246" s="138">
        <v>0</v>
      </c>
      <c r="G246" s="138">
        <v>0</v>
      </c>
      <c r="H246" s="138">
        <v>0</v>
      </c>
      <c r="I246" s="138">
        <v>13165</v>
      </c>
      <c r="J246" s="165" t="s">
        <v>560</v>
      </c>
      <c r="K246" s="194">
        <f>SUM(K244:K245)</f>
        <v>62</v>
      </c>
      <c r="L246" s="194">
        <f>SUM(L244:L245)</f>
        <v>10</v>
      </c>
      <c r="M246" s="201">
        <f>TRUNC(L246/K246,5)</f>
        <v>0.16128999999999999</v>
      </c>
      <c r="N246" s="200" t="s">
        <v>195</v>
      </c>
      <c r="O246" s="200" t="s">
        <v>55</v>
      </c>
      <c r="P246" s="205" t="s">
        <v>128</v>
      </c>
      <c r="Q246" s="189" t="s">
        <v>55</v>
      </c>
    </row>
    <row r="247" spans="1:17" ht="14" x14ac:dyDescent="0.15">
      <c r="A247" s="28">
        <v>230</v>
      </c>
      <c r="B247" s="119"/>
      <c r="C247" s="138" t="s">
        <v>134</v>
      </c>
      <c r="D247" s="146">
        <v>22222</v>
      </c>
      <c r="E247" s="147" t="s">
        <v>136</v>
      </c>
      <c r="F247" s="138">
        <v>0</v>
      </c>
      <c r="G247" s="138">
        <v>0</v>
      </c>
      <c r="H247" s="138">
        <v>0</v>
      </c>
      <c r="I247" s="138">
        <v>13165</v>
      </c>
      <c r="J247" s="165" t="s">
        <v>561</v>
      </c>
      <c r="K247" s="194">
        <v>112</v>
      </c>
      <c r="L247" s="196">
        <v>24</v>
      </c>
      <c r="M247" s="201">
        <f>TRUNC(L247/K247,5)</f>
        <v>0.21428</v>
      </c>
      <c r="N247" s="200" t="s">
        <v>195</v>
      </c>
      <c r="O247" s="200" t="s">
        <v>55</v>
      </c>
      <c r="P247" s="205" t="s">
        <v>128</v>
      </c>
      <c r="Q247" s="189" t="s">
        <v>55</v>
      </c>
    </row>
    <row r="248" spans="1:17" ht="14" x14ac:dyDescent="0.15">
      <c r="A248" s="28">
        <v>231</v>
      </c>
      <c r="B248" s="119"/>
      <c r="C248" s="138" t="s">
        <v>134</v>
      </c>
      <c r="D248" s="146">
        <v>22222</v>
      </c>
      <c r="E248" s="147" t="s">
        <v>136</v>
      </c>
      <c r="F248" s="138">
        <v>0</v>
      </c>
      <c r="G248" s="138">
        <v>0</v>
      </c>
      <c r="H248" s="138">
        <v>0</v>
      </c>
      <c r="I248" s="138">
        <v>13165</v>
      </c>
      <c r="J248" s="165" t="s">
        <v>562</v>
      </c>
      <c r="K248" s="194">
        <v>0</v>
      </c>
      <c r="L248" s="196">
        <v>0</v>
      </c>
      <c r="M248" s="196">
        <v>0</v>
      </c>
      <c r="N248" s="200" t="s">
        <v>195</v>
      </c>
      <c r="O248" s="200" t="s">
        <v>55</v>
      </c>
      <c r="P248" s="205" t="s">
        <v>128</v>
      </c>
      <c r="Q248" s="189" t="s">
        <v>55</v>
      </c>
    </row>
    <row r="249" spans="1:17" ht="14" x14ac:dyDescent="0.15">
      <c r="A249" s="28">
        <v>232</v>
      </c>
      <c r="B249" s="119"/>
      <c r="C249" s="138" t="s">
        <v>134</v>
      </c>
      <c r="D249" s="146">
        <v>22222</v>
      </c>
      <c r="E249" s="147" t="s">
        <v>136</v>
      </c>
      <c r="F249" s="138">
        <v>0</v>
      </c>
      <c r="G249" s="138">
        <v>0</v>
      </c>
      <c r="H249" s="138">
        <v>0</v>
      </c>
      <c r="I249" s="138">
        <v>13165</v>
      </c>
      <c r="J249" s="165" t="s">
        <v>563</v>
      </c>
      <c r="K249" s="194">
        <f>SUM(K247:K248)</f>
        <v>112</v>
      </c>
      <c r="L249" s="194">
        <f>SUM(L247:L248)</f>
        <v>24</v>
      </c>
      <c r="M249" s="201">
        <f>TRUNC(L249/K249,5)</f>
        <v>0.21428</v>
      </c>
      <c r="N249" s="200" t="s">
        <v>195</v>
      </c>
      <c r="O249" s="200" t="s">
        <v>55</v>
      </c>
      <c r="P249" s="205" t="s">
        <v>128</v>
      </c>
      <c r="Q249" s="189" t="s">
        <v>55</v>
      </c>
    </row>
    <row r="250" spans="1:17" ht="14" x14ac:dyDescent="0.15">
      <c r="A250" s="71">
        <v>233</v>
      </c>
      <c r="B250" s="119"/>
      <c r="C250" s="138" t="s">
        <v>134</v>
      </c>
      <c r="D250" s="146">
        <v>22222</v>
      </c>
      <c r="E250" s="147" t="s">
        <v>136</v>
      </c>
      <c r="F250" s="138">
        <v>0</v>
      </c>
      <c r="G250" s="138">
        <v>0</v>
      </c>
      <c r="H250" s="138">
        <v>0</v>
      </c>
      <c r="I250" s="138">
        <v>13165</v>
      </c>
      <c r="J250" s="165" t="s">
        <v>564</v>
      </c>
      <c r="K250" s="194">
        <v>9</v>
      </c>
      <c r="L250" s="196">
        <v>5</v>
      </c>
      <c r="M250" s="201">
        <f>TRUNC(L250/K250,5)</f>
        <v>0.55554999999999999</v>
      </c>
      <c r="N250" s="200" t="s">
        <v>195</v>
      </c>
      <c r="O250" s="200" t="s">
        <v>55</v>
      </c>
      <c r="P250" s="205" t="s">
        <v>128</v>
      </c>
      <c r="Q250" s="189" t="s">
        <v>55</v>
      </c>
    </row>
    <row r="251" spans="1:17" ht="14" x14ac:dyDescent="0.15">
      <c r="A251" s="28">
        <v>234</v>
      </c>
      <c r="B251" s="119"/>
      <c r="C251" s="138" t="s">
        <v>134</v>
      </c>
      <c r="D251" s="146">
        <v>22222</v>
      </c>
      <c r="E251" s="147" t="s">
        <v>136</v>
      </c>
      <c r="F251" s="138">
        <v>0</v>
      </c>
      <c r="G251" s="138">
        <v>0</v>
      </c>
      <c r="H251" s="138">
        <v>0</v>
      </c>
      <c r="I251" s="138">
        <v>13165</v>
      </c>
      <c r="J251" s="165" t="s">
        <v>565</v>
      </c>
      <c r="K251" s="194">
        <v>0</v>
      </c>
      <c r="L251" s="196">
        <v>0</v>
      </c>
      <c r="M251" s="196">
        <v>0</v>
      </c>
      <c r="N251" s="200" t="s">
        <v>195</v>
      </c>
      <c r="O251" s="200" t="s">
        <v>55</v>
      </c>
      <c r="P251" s="205" t="s">
        <v>128</v>
      </c>
      <c r="Q251" s="189" t="s">
        <v>55</v>
      </c>
    </row>
    <row r="252" spans="1:17" ht="14" x14ac:dyDescent="0.15">
      <c r="A252" s="28">
        <v>235</v>
      </c>
      <c r="B252" s="119"/>
      <c r="C252" s="138" t="s">
        <v>134</v>
      </c>
      <c r="D252" s="146">
        <v>22222</v>
      </c>
      <c r="E252" s="147" t="s">
        <v>136</v>
      </c>
      <c r="F252" s="138">
        <v>0</v>
      </c>
      <c r="G252" s="138">
        <v>0</v>
      </c>
      <c r="H252" s="138">
        <v>0</v>
      </c>
      <c r="I252" s="138">
        <v>13165</v>
      </c>
      <c r="J252" s="165" t="s">
        <v>566</v>
      </c>
      <c r="K252" s="194">
        <f>SUM(K250:K251)</f>
        <v>9</v>
      </c>
      <c r="L252" s="194">
        <f>SUM(L250:L251)</f>
        <v>5</v>
      </c>
      <c r="M252" s="201">
        <f>TRUNC(L252/K252,5)</f>
        <v>0.55554999999999999</v>
      </c>
      <c r="N252" s="200" t="s">
        <v>195</v>
      </c>
      <c r="O252" s="200" t="s">
        <v>55</v>
      </c>
      <c r="P252" s="205" t="s">
        <v>128</v>
      </c>
      <c r="Q252" s="189" t="s">
        <v>55</v>
      </c>
    </row>
    <row r="253" spans="1:17" ht="14" x14ac:dyDescent="0.15">
      <c r="A253" s="28">
        <v>236</v>
      </c>
      <c r="B253" s="119"/>
      <c r="C253" s="138" t="s">
        <v>134</v>
      </c>
      <c r="D253" s="146">
        <v>22222</v>
      </c>
      <c r="E253" s="147" t="s">
        <v>136</v>
      </c>
      <c r="F253" s="138">
        <v>0</v>
      </c>
      <c r="G253" s="138">
        <v>0</v>
      </c>
      <c r="H253" s="138">
        <v>0</v>
      </c>
      <c r="I253" s="138">
        <v>13165</v>
      </c>
      <c r="J253" s="165" t="s">
        <v>567</v>
      </c>
      <c r="K253" s="194">
        <v>18</v>
      </c>
      <c r="L253" s="196">
        <v>5</v>
      </c>
      <c r="M253" s="201">
        <f>TRUNC(L253/K253,5)</f>
        <v>0.27777000000000002</v>
      </c>
      <c r="N253" s="200" t="s">
        <v>195</v>
      </c>
      <c r="O253" s="200" t="s">
        <v>55</v>
      </c>
      <c r="P253" s="205" t="s">
        <v>128</v>
      </c>
      <c r="Q253" s="189" t="s">
        <v>55</v>
      </c>
    </row>
    <row r="254" spans="1:17" ht="14" x14ac:dyDescent="0.15">
      <c r="A254" s="71">
        <v>237</v>
      </c>
      <c r="B254" s="119"/>
      <c r="C254" s="138" t="s">
        <v>134</v>
      </c>
      <c r="D254" s="146">
        <v>22222</v>
      </c>
      <c r="E254" s="147" t="s">
        <v>136</v>
      </c>
      <c r="F254" s="138">
        <v>0</v>
      </c>
      <c r="G254" s="138">
        <v>0</v>
      </c>
      <c r="H254" s="138">
        <v>0</v>
      </c>
      <c r="I254" s="138">
        <v>13165</v>
      </c>
      <c r="J254" s="165" t="s">
        <v>568</v>
      </c>
      <c r="K254" s="194">
        <v>0</v>
      </c>
      <c r="L254" s="196">
        <v>0</v>
      </c>
      <c r="M254" s="196">
        <v>0</v>
      </c>
      <c r="N254" s="200" t="s">
        <v>195</v>
      </c>
      <c r="O254" s="200" t="s">
        <v>55</v>
      </c>
      <c r="P254" s="205" t="s">
        <v>128</v>
      </c>
      <c r="Q254" s="189" t="s">
        <v>55</v>
      </c>
    </row>
    <row r="255" spans="1:17" ht="14" x14ac:dyDescent="0.15">
      <c r="A255" s="28">
        <v>238</v>
      </c>
      <c r="B255" s="119"/>
      <c r="C255" s="138" t="s">
        <v>134</v>
      </c>
      <c r="D255" s="146">
        <v>22222</v>
      </c>
      <c r="E255" s="147" t="s">
        <v>136</v>
      </c>
      <c r="F255" s="138">
        <v>0</v>
      </c>
      <c r="G255" s="138">
        <v>0</v>
      </c>
      <c r="H255" s="138">
        <v>0</v>
      </c>
      <c r="I255" s="138">
        <v>13165</v>
      </c>
      <c r="J255" s="165" t="s">
        <v>569</v>
      </c>
      <c r="K255" s="194">
        <f>SUM(K253:K254)</f>
        <v>18</v>
      </c>
      <c r="L255" s="194">
        <f>SUM(L253:L254)</f>
        <v>5</v>
      </c>
      <c r="M255" s="201">
        <f>TRUNC(L255/K255,5)</f>
        <v>0.27777000000000002</v>
      </c>
      <c r="N255" s="200" t="s">
        <v>195</v>
      </c>
      <c r="O255" s="200" t="s">
        <v>55</v>
      </c>
      <c r="P255" s="205" t="s">
        <v>128</v>
      </c>
      <c r="Q255" s="189" t="s">
        <v>55</v>
      </c>
    </row>
    <row r="256" spans="1:17" ht="14" x14ac:dyDescent="0.15">
      <c r="A256" s="28">
        <v>239</v>
      </c>
      <c r="B256" s="119"/>
      <c r="C256" s="138" t="s">
        <v>134</v>
      </c>
      <c r="D256" s="146">
        <v>22222</v>
      </c>
      <c r="E256" s="147" t="s">
        <v>136</v>
      </c>
      <c r="F256" s="138">
        <v>0</v>
      </c>
      <c r="G256" s="138">
        <v>0</v>
      </c>
      <c r="H256" s="138">
        <v>0</v>
      </c>
      <c r="I256" s="138">
        <v>13165</v>
      </c>
      <c r="J256" s="165" t="s">
        <v>570</v>
      </c>
      <c r="K256" s="194">
        <v>12</v>
      </c>
      <c r="L256" s="196">
        <v>5</v>
      </c>
      <c r="M256" s="201">
        <f>TRUNC(L256/K256,5)</f>
        <v>0.41665999999999997</v>
      </c>
      <c r="N256" s="200" t="s">
        <v>195</v>
      </c>
      <c r="O256" s="200" t="s">
        <v>55</v>
      </c>
      <c r="P256" s="205" t="s">
        <v>128</v>
      </c>
      <c r="Q256" s="189" t="s">
        <v>55</v>
      </c>
    </row>
    <row r="257" spans="1:17" ht="14" x14ac:dyDescent="0.15">
      <c r="A257" s="28">
        <v>240</v>
      </c>
      <c r="B257" s="119"/>
      <c r="C257" s="138" t="s">
        <v>134</v>
      </c>
      <c r="D257" s="146">
        <v>22222</v>
      </c>
      <c r="E257" s="147" t="s">
        <v>136</v>
      </c>
      <c r="F257" s="138">
        <v>0</v>
      </c>
      <c r="G257" s="138">
        <v>0</v>
      </c>
      <c r="H257" s="138">
        <v>0</v>
      </c>
      <c r="I257" s="138">
        <v>13165</v>
      </c>
      <c r="J257" s="165" t="s">
        <v>571</v>
      </c>
      <c r="K257" s="194">
        <v>0</v>
      </c>
      <c r="L257" s="196">
        <v>0</v>
      </c>
      <c r="M257" s="196">
        <v>0</v>
      </c>
      <c r="N257" s="200" t="s">
        <v>195</v>
      </c>
      <c r="O257" s="200" t="s">
        <v>55</v>
      </c>
      <c r="P257" s="205" t="s">
        <v>128</v>
      </c>
      <c r="Q257" s="189" t="s">
        <v>55</v>
      </c>
    </row>
    <row r="258" spans="1:17" ht="14" x14ac:dyDescent="0.15">
      <c r="A258" s="71">
        <v>241</v>
      </c>
      <c r="B258" s="119"/>
      <c r="C258" s="138" t="s">
        <v>134</v>
      </c>
      <c r="D258" s="146">
        <v>22222</v>
      </c>
      <c r="E258" s="147" t="s">
        <v>136</v>
      </c>
      <c r="F258" s="138">
        <v>0</v>
      </c>
      <c r="G258" s="138">
        <v>0</v>
      </c>
      <c r="H258" s="138">
        <v>0</v>
      </c>
      <c r="I258" s="138">
        <v>13165</v>
      </c>
      <c r="J258" s="165" t="s">
        <v>572</v>
      </c>
      <c r="K258" s="194">
        <f>SUM(K256:K257)</f>
        <v>12</v>
      </c>
      <c r="L258" s="194">
        <f>SUM(L256:L257)</f>
        <v>5</v>
      </c>
      <c r="M258" s="201">
        <f>TRUNC(L258/K258,5)</f>
        <v>0.41665999999999997</v>
      </c>
      <c r="N258" s="200" t="s">
        <v>195</v>
      </c>
      <c r="O258" s="200" t="s">
        <v>55</v>
      </c>
      <c r="P258" s="205" t="s">
        <v>128</v>
      </c>
      <c r="Q258" s="189" t="s">
        <v>55</v>
      </c>
    </row>
    <row r="259" spans="1:17" ht="14" x14ac:dyDescent="0.15">
      <c r="A259" s="28">
        <v>242</v>
      </c>
      <c r="B259" s="119"/>
      <c r="C259" s="138" t="s">
        <v>134</v>
      </c>
      <c r="D259" s="146">
        <v>22222</v>
      </c>
      <c r="E259" s="147" t="s">
        <v>136</v>
      </c>
      <c r="F259" s="138">
        <v>0</v>
      </c>
      <c r="G259" s="138">
        <v>0</v>
      </c>
      <c r="H259" s="138">
        <v>0</v>
      </c>
      <c r="I259" s="138">
        <v>13165</v>
      </c>
      <c r="J259" s="165" t="s">
        <v>573</v>
      </c>
      <c r="K259" s="194">
        <v>3</v>
      </c>
      <c r="L259" s="196">
        <v>1</v>
      </c>
      <c r="M259" s="201">
        <f>TRUNC(L259/K259,5)</f>
        <v>0.33333000000000002</v>
      </c>
      <c r="N259" s="200" t="s">
        <v>195</v>
      </c>
      <c r="O259" s="200" t="s">
        <v>55</v>
      </c>
      <c r="P259" s="205" t="s">
        <v>128</v>
      </c>
      <c r="Q259" s="189" t="s">
        <v>55</v>
      </c>
    </row>
    <row r="260" spans="1:17" ht="14" x14ac:dyDescent="0.15">
      <c r="A260" s="28">
        <v>243</v>
      </c>
      <c r="B260" s="119"/>
      <c r="C260" s="138" t="s">
        <v>134</v>
      </c>
      <c r="D260" s="146">
        <v>22222</v>
      </c>
      <c r="E260" s="147" t="s">
        <v>136</v>
      </c>
      <c r="F260" s="138">
        <v>0</v>
      </c>
      <c r="G260" s="138">
        <v>0</v>
      </c>
      <c r="H260" s="138">
        <v>0</v>
      </c>
      <c r="I260" s="138">
        <v>13165</v>
      </c>
      <c r="J260" s="165" t="s">
        <v>574</v>
      </c>
      <c r="K260" s="194">
        <v>0</v>
      </c>
      <c r="L260" s="196">
        <v>0</v>
      </c>
      <c r="M260" s="196">
        <v>0</v>
      </c>
      <c r="N260" s="200" t="s">
        <v>195</v>
      </c>
      <c r="O260" s="200" t="s">
        <v>55</v>
      </c>
      <c r="P260" s="205" t="s">
        <v>128</v>
      </c>
      <c r="Q260" s="189" t="s">
        <v>55</v>
      </c>
    </row>
    <row r="261" spans="1:17" ht="14" x14ac:dyDescent="0.15">
      <c r="A261" s="28">
        <v>244</v>
      </c>
      <c r="B261" s="119"/>
      <c r="C261" s="138" t="s">
        <v>134</v>
      </c>
      <c r="D261" s="146">
        <v>22222</v>
      </c>
      <c r="E261" s="147" t="s">
        <v>136</v>
      </c>
      <c r="F261" s="138">
        <v>0</v>
      </c>
      <c r="G261" s="138">
        <v>0</v>
      </c>
      <c r="H261" s="138">
        <v>0</v>
      </c>
      <c r="I261" s="138">
        <v>13165</v>
      </c>
      <c r="J261" s="165" t="s">
        <v>575</v>
      </c>
      <c r="K261" s="194">
        <f>SUM(K259:K260)</f>
        <v>3</v>
      </c>
      <c r="L261" s="194">
        <f>SUM(L259:L260)</f>
        <v>1</v>
      </c>
      <c r="M261" s="201">
        <f>TRUNC(L261/K261,5)</f>
        <v>0.33333000000000002</v>
      </c>
      <c r="N261" s="200" t="s">
        <v>195</v>
      </c>
      <c r="O261" s="200" t="s">
        <v>55</v>
      </c>
      <c r="P261" s="205" t="s">
        <v>128</v>
      </c>
      <c r="Q261" s="189" t="s">
        <v>55</v>
      </c>
    </row>
    <row r="262" spans="1:17" ht="14" x14ac:dyDescent="0.15">
      <c r="A262" s="71">
        <v>245</v>
      </c>
      <c r="B262" s="119"/>
      <c r="C262" s="138" t="s">
        <v>134</v>
      </c>
      <c r="D262" s="146">
        <v>22222</v>
      </c>
      <c r="E262" s="147" t="s">
        <v>136</v>
      </c>
      <c r="F262" s="138">
        <v>0</v>
      </c>
      <c r="G262" s="138">
        <v>0</v>
      </c>
      <c r="H262" s="138">
        <v>0</v>
      </c>
      <c r="I262" s="138">
        <v>13165</v>
      </c>
      <c r="J262" s="165" t="s">
        <v>576</v>
      </c>
      <c r="K262" s="194">
        <v>9</v>
      </c>
      <c r="L262" s="196">
        <v>3</v>
      </c>
      <c r="M262" s="201">
        <f>TRUNC(L262/K262,5)</f>
        <v>0.33333000000000002</v>
      </c>
      <c r="N262" s="200" t="s">
        <v>195</v>
      </c>
      <c r="O262" s="200" t="s">
        <v>55</v>
      </c>
      <c r="P262" s="205" t="s">
        <v>128</v>
      </c>
      <c r="Q262" s="189" t="s">
        <v>55</v>
      </c>
    </row>
    <row r="263" spans="1:17" ht="14" x14ac:dyDescent="0.15">
      <c r="A263" s="28">
        <v>246</v>
      </c>
      <c r="B263" s="119"/>
      <c r="C263" s="138" t="s">
        <v>134</v>
      </c>
      <c r="D263" s="146">
        <v>22222</v>
      </c>
      <c r="E263" s="147" t="s">
        <v>136</v>
      </c>
      <c r="F263" s="138">
        <v>0</v>
      </c>
      <c r="G263" s="138">
        <v>0</v>
      </c>
      <c r="H263" s="138">
        <v>0</v>
      </c>
      <c r="I263" s="138">
        <v>13165</v>
      </c>
      <c r="J263" s="165" t="s">
        <v>577</v>
      </c>
      <c r="K263" s="194">
        <v>0</v>
      </c>
      <c r="L263" s="196">
        <v>0</v>
      </c>
      <c r="M263" s="196">
        <v>0</v>
      </c>
      <c r="N263" s="200" t="s">
        <v>195</v>
      </c>
      <c r="O263" s="200" t="s">
        <v>55</v>
      </c>
      <c r="P263" s="205" t="s">
        <v>128</v>
      </c>
      <c r="Q263" s="189" t="s">
        <v>55</v>
      </c>
    </row>
    <row r="264" spans="1:17" ht="14" x14ac:dyDescent="0.15">
      <c r="A264" s="28">
        <v>247</v>
      </c>
      <c r="B264" s="119"/>
      <c r="C264" s="138" t="s">
        <v>134</v>
      </c>
      <c r="D264" s="146">
        <v>22222</v>
      </c>
      <c r="E264" s="147" t="s">
        <v>136</v>
      </c>
      <c r="F264" s="138">
        <v>0</v>
      </c>
      <c r="G264" s="138">
        <v>0</v>
      </c>
      <c r="H264" s="138">
        <v>0</v>
      </c>
      <c r="I264" s="138">
        <v>13165</v>
      </c>
      <c r="J264" s="165" t="s">
        <v>578</v>
      </c>
      <c r="K264" s="194">
        <f>SUM(K262:K263)</f>
        <v>9</v>
      </c>
      <c r="L264" s="194">
        <f>SUM(L262:L263)</f>
        <v>3</v>
      </c>
      <c r="M264" s="201">
        <f>TRUNC(L264/K264,5)</f>
        <v>0.33333000000000002</v>
      </c>
      <c r="N264" s="200" t="s">
        <v>195</v>
      </c>
      <c r="O264" s="200" t="s">
        <v>55</v>
      </c>
      <c r="P264" s="205" t="s">
        <v>128</v>
      </c>
      <c r="Q264" s="189" t="s">
        <v>55</v>
      </c>
    </row>
    <row r="265" spans="1:17" ht="14" x14ac:dyDescent="0.15">
      <c r="A265" s="28">
        <v>248</v>
      </c>
      <c r="B265" s="119"/>
      <c r="C265" s="138" t="s">
        <v>134</v>
      </c>
      <c r="D265" s="146">
        <v>22222</v>
      </c>
      <c r="E265" s="147" t="s">
        <v>136</v>
      </c>
      <c r="F265" s="138">
        <v>0</v>
      </c>
      <c r="G265" s="138">
        <v>0</v>
      </c>
      <c r="H265" s="138">
        <v>0</v>
      </c>
      <c r="I265" s="138">
        <v>13165</v>
      </c>
      <c r="J265" s="165" t="s">
        <v>579</v>
      </c>
      <c r="K265" s="194">
        <v>25</v>
      </c>
      <c r="L265" s="196">
        <v>7</v>
      </c>
      <c r="M265" s="201">
        <f>TRUNC(L265/K265,5)</f>
        <v>0.28000000000000003</v>
      </c>
      <c r="N265" s="200" t="s">
        <v>195</v>
      </c>
      <c r="O265" s="200" t="s">
        <v>55</v>
      </c>
      <c r="P265" s="205" t="s">
        <v>128</v>
      </c>
      <c r="Q265" s="189" t="s">
        <v>55</v>
      </c>
    </row>
    <row r="266" spans="1:17" ht="14" x14ac:dyDescent="0.15">
      <c r="A266" s="71">
        <v>249</v>
      </c>
      <c r="B266" s="119"/>
      <c r="C266" s="138" t="s">
        <v>134</v>
      </c>
      <c r="D266" s="146">
        <v>22222</v>
      </c>
      <c r="E266" s="147" t="s">
        <v>136</v>
      </c>
      <c r="F266" s="138">
        <v>0</v>
      </c>
      <c r="G266" s="138">
        <v>0</v>
      </c>
      <c r="H266" s="138">
        <v>0</v>
      </c>
      <c r="I266" s="138">
        <v>13165</v>
      </c>
      <c r="J266" s="165" t="s">
        <v>580</v>
      </c>
      <c r="K266" s="194">
        <v>0</v>
      </c>
      <c r="L266" s="196">
        <v>0</v>
      </c>
      <c r="M266" s="196">
        <v>0</v>
      </c>
      <c r="N266" s="200" t="s">
        <v>195</v>
      </c>
      <c r="O266" s="200" t="s">
        <v>55</v>
      </c>
      <c r="P266" s="205" t="s">
        <v>128</v>
      </c>
      <c r="Q266" s="189" t="s">
        <v>55</v>
      </c>
    </row>
    <row r="267" spans="1:17" ht="14" x14ac:dyDescent="0.15">
      <c r="A267" s="28">
        <v>250</v>
      </c>
      <c r="B267" s="119"/>
      <c r="C267" s="138" t="s">
        <v>134</v>
      </c>
      <c r="D267" s="146">
        <v>22222</v>
      </c>
      <c r="E267" s="147" t="s">
        <v>136</v>
      </c>
      <c r="F267" s="138">
        <v>0</v>
      </c>
      <c r="G267" s="138">
        <v>0</v>
      </c>
      <c r="H267" s="138">
        <v>0</v>
      </c>
      <c r="I267" s="138">
        <v>13165</v>
      </c>
      <c r="J267" s="166" t="s">
        <v>581</v>
      </c>
      <c r="K267" s="233">
        <f>SUM(K246,K249,K252,K255,K258,K261,K264,K265:K266)</f>
        <v>250</v>
      </c>
      <c r="L267" s="233">
        <f>SUM(L246,L249,L252,L255,L258,L261,L264,L265:L266)</f>
        <v>60</v>
      </c>
      <c r="M267" s="201">
        <f>TRUNC(L267/K267,5)</f>
        <v>0.24</v>
      </c>
      <c r="N267" s="200" t="s">
        <v>195</v>
      </c>
      <c r="O267" s="200" t="s">
        <v>55</v>
      </c>
      <c r="P267" s="205" t="s">
        <v>128</v>
      </c>
      <c r="Q267" s="189" t="s">
        <v>55</v>
      </c>
    </row>
    <row r="268" spans="1:17" ht="14" x14ac:dyDescent="0.15">
      <c r="A268" s="28">
        <v>251</v>
      </c>
      <c r="B268" s="119"/>
      <c r="C268" s="138" t="s">
        <v>134</v>
      </c>
      <c r="D268" s="146">
        <v>22222</v>
      </c>
      <c r="E268" s="147" t="s">
        <v>136</v>
      </c>
      <c r="F268" s="138">
        <v>0</v>
      </c>
      <c r="G268" s="138">
        <v>0</v>
      </c>
      <c r="H268" s="138">
        <v>0</v>
      </c>
      <c r="I268" s="138">
        <v>13165</v>
      </c>
      <c r="J268" s="167" t="s">
        <v>582</v>
      </c>
      <c r="K268" s="194">
        <v>95</v>
      </c>
      <c r="L268" s="196">
        <v>35</v>
      </c>
      <c r="M268" s="201">
        <f>TRUNC(L268/K268,5)</f>
        <v>0.36842000000000003</v>
      </c>
      <c r="N268" s="200" t="s">
        <v>195</v>
      </c>
      <c r="O268" s="200" t="s">
        <v>55</v>
      </c>
      <c r="P268" s="205" t="s">
        <v>128</v>
      </c>
      <c r="Q268" s="189" t="s">
        <v>55</v>
      </c>
    </row>
    <row r="269" spans="1:17" ht="14" x14ac:dyDescent="0.15">
      <c r="A269" s="28">
        <v>252</v>
      </c>
      <c r="B269" s="119"/>
      <c r="C269" s="138" t="s">
        <v>134</v>
      </c>
      <c r="D269" s="146">
        <v>22222</v>
      </c>
      <c r="E269" s="147" t="s">
        <v>136</v>
      </c>
      <c r="F269" s="138">
        <v>0</v>
      </c>
      <c r="G269" s="138">
        <v>0</v>
      </c>
      <c r="H269" s="138">
        <v>0</v>
      </c>
      <c r="I269" s="138">
        <v>13165</v>
      </c>
      <c r="J269" s="168" t="s">
        <v>583</v>
      </c>
      <c r="K269" s="194">
        <v>0</v>
      </c>
      <c r="L269" s="196">
        <v>0</v>
      </c>
      <c r="M269" s="196">
        <v>0</v>
      </c>
      <c r="N269" s="200" t="s">
        <v>195</v>
      </c>
      <c r="O269" s="200" t="s">
        <v>55</v>
      </c>
      <c r="P269" s="205" t="s">
        <v>128</v>
      </c>
      <c r="Q269" s="189" t="s">
        <v>55</v>
      </c>
    </row>
    <row r="270" spans="1:17" ht="14" x14ac:dyDescent="0.15">
      <c r="A270" s="71">
        <v>253</v>
      </c>
      <c r="B270" s="119"/>
      <c r="C270" s="138" t="s">
        <v>134</v>
      </c>
      <c r="D270" s="146">
        <v>22222</v>
      </c>
      <c r="E270" s="147" t="s">
        <v>136</v>
      </c>
      <c r="F270" s="138">
        <v>0</v>
      </c>
      <c r="G270" s="138">
        <v>0</v>
      </c>
      <c r="H270" s="138">
        <v>0</v>
      </c>
      <c r="I270" s="138">
        <v>13165</v>
      </c>
      <c r="J270" s="165" t="s">
        <v>584</v>
      </c>
      <c r="K270" s="194">
        <f>SUM(K268:K269)</f>
        <v>95</v>
      </c>
      <c r="L270" s="194">
        <f>SUM(L268:L269)</f>
        <v>35</v>
      </c>
      <c r="M270" s="201">
        <f>TRUNC(L270/K270,5)</f>
        <v>0.36842000000000003</v>
      </c>
      <c r="N270" s="200" t="s">
        <v>195</v>
      </c>
      <c r="O270" s="200" t="s">
        <v>55</v>
      </c>
      <c r="P270" s="205" t="s">
        <v>128</v>
      </c>
      <c r="Q270" s="189" t="s">
        <v>55</v>
      </c>
    </row>
    <row r="271" spans="1:17" ht="14" x14ac:dyDescent="0.15">
      <c r="A271" s="28">
        <v>254</v>
      </c>
      <c r="B271" s="119"/>
      <c r="C271" s="138" t="s">
        <v>134</v>
      </c>
      <c r="D271" s="146">
        <v>22222</v>
      </c>
      <c r="E271" s="147" t="s">
        <v>136</v>
      </c>
      <c r="F271" s="138">
        <v>0</v>
      </c>
      <c r="G271" s="138">
        <v>0</v>
      </c>
      <c r="H271" s="138">
        <v>0</v>
      </c>
      <c r="I271" s="138">
        <v>13165</v>
      </c>
      <c r="J271" s="165" t="s">
        <v>585</v>
      </c>
      <c r="K271" s="194">
        <v>130</v>
      </c>
      <c r="L271" s="196">
        <v>18</v>
      </c>
      <c r="M271" s="201">
        <f>TRUNC(L271/K271,5)</f>
        <v>0.13846</v>
      </c>
      <c r="N271" s="200" t="s">
        <v>195</v>
      </c>
      <c r="O271" s="200" t="s">
        <v>55</v>
      </c>
      <c r="P271" s="205" t="s">
        <v>128</v>
      </c>
      <c r="Q271" s="189" t="s">
        <v>55</v>
      </c>
    </row>
    <row r="272" spans="1:17" ht="14" x14ac:dyDescent="0.15">
      <c r="A272" s="28">
        <v>255</v>
      </c>
      <c r="B272" s="119"/>
      <c r="C272" s="138" t="s">
        <v>134</v>
      </c>
      <c r="D272" s="146">
        <v>22222</v>
      </c>
      <c r="E272" s="147" t="s">
        <v>136</v>
      </c>
      <c r="F272" s="138">
        <v>0</v>
      </c>
      <c r="G272" s="138">
        <v>0</v>
      </c>
      <c r="H272" s="138">
        <v>0</v>
      </c>
      <c r="I272" s="138">
        <v>13165</v>
      </c>
      <c r="J272" s="165" t="s">
        <v>586</v>
      </c>
      <c r="K272" s="194">
        <v>0</v>
      </c>
      <c r="L272" s="196">
        <v>0</v>
      </c>
      <c r="M272" s="196">
        <v>0</v>
      </c>
      <c r="N272" s="200" t="s">
        <v>195</v>
      </c>
      <c r="O272" s="200" t="s">
        <v>55</v>
      </c>
      <c r="P272" s="205" t="s">
        <v>128</v>
      </c>
      <c r="Q272" s="189" t="s">
        <v>55</v>
      </c>
    </row>
    <row r="273" spans="1:17" ht="14" x14ac:dyDescent="0.15">
      <c r="A273" s="28">
        <v>256</v>
      </c>
      <c r="B273" s="119"/>
      <c r="C273" s="138" t="s">
        <v>134</v>
      </c>
      <c r="D273" s="146">
        <v>22222</v>
      </c>
      <c r="E273" s="147" t="s">
        <v>136</v>
      </c>
      <c r="F273" s="138">
        <v>0</v>
      </c>
      <c r="G273" s="138">
        <v>0</v>
      </c>
      <c r="H273" s="138">
        <v>0</v>
      </c>
      <c r="I273" s="138">
        <v>13165</v>
      </c>
      <c r="J273" s="165" t="s">
        <v>587</v>
      </c>
      <c r="K273" s="194">
        <f>SUM(K271:K272)</f>
        <v>130</v>
      </c>
      <c r="L273" s="194">
        <f>SUM(L271:L272)</f>
        <v>18</v>
      </c>
      <c r="M273" s="201">
        <f>TRUNC(L273/K273,5)</f>
        <v>0.13846</v>
      </c>
      <c r="N273" s="200" t="s">
        <v>195</v>
      </c>
      <c r="O273" s="200" t="s">
        <v>55</v>
      </c>
      <c r="P273" s="205" t="s">
        <v>128</v>
      </c>
      <c r="Q273" s="189" t="s">
        <v>55</v>
      </c>
    </row>
    <row r="274" spans="1:17" ht="14" x14ac:dyDescent="0.15">
      <c r="A274" s="71">
        <v>257</v>
      </c>
      <c r="B274" s="119"/>
      <c r="C274" s="138" t="s">
        <v>134</v>
      </c>
      <c r="D274" s="146">
        <v>22222</v>
      </c>
      <c r="E274" s="147" t="s">
        <v>136</v>
      </c>
      <c r="F274" s="138">
        <v>0</v>
      </c>
      <c r="G274" s="138">
        <v>0</v>
      </c>
      <c r="H274" s="138">
        <v>0</v>
      </c>
      <c r="I274" s="138">
        <v>13165</v>
      </c>
      <c r="J274" s="165" t="s">
        <v>588</v>
      </c>
      <c r="K274" s="194">
        <v>25</v>
      </c>
      <c r="L274" s="196">
        <v>7</v>
      </c>
      <c r="M274" s="201">
        <f>TRUNC(L274/K274,5)</f>
        <v>0.28000000000000003</v>
      </c>
      <c r="N274" s="200" t="s">
        <v>195</v>
      </c>
      <c r="O274" s="200" t="s">
        <v>55</v>
      </c>
      <c r="P274" s="205" t="s">
        <v>128</v>
      </c>
      <c r="Q274" s="189" t="s">
        <v>55</v>
      </c>
    </row>
    <row r="275" spans="1:17" ht="14" x14ac:dyDescent="0.15">
      <c r="A275" s="28">
        <v>258</v>
      </c>
      <c r="B275" s="119"/>
      <c r="C275" s="138" t="s">
        <v>134</v>
      </c>
      <c r="D275" s="146">
        <v>22222</v>
      </c>
      <c r="E275" s="147" t="s">
        <v>136</v>
      </c>
      <c r="F275" s="138">
        <v>0</v>
      </c>
      <c r="G275" s="138">
        <v>0</v>
      </c>
      <c r="H275" s="138">
        <v>0</v>
      </c>
      <c r="I275" s="138">
        <v>13165</v>
      </c>
      <c r="J275" s="165" t="s">
        <v>589</v>
      </c>
      <c r="K275" s="197">
        <v>0</v>
      </c>
      <c r="L275" s="196">
        <v>0</v>
      </c>
      <c r="M275" s="196">
        <v>0</v>
      </c>
      <c r="N275" s="200" t="s">
        <v>195</v>
      </c>
      <c r="O275" s="200" t="s">
        <v>55</v>
      </c>
      <c r="P275" s="205" t="s">
        <v>128</v>
      </c>
      <c r="Q275" s="189" t="s">
        <v>55</v>
      </c>
    </row>
    <row r="276" spans="1:17" ht="14" x14ac:dyDescent="0.15">
      <c r="A276" s="28">
        <v>259</v>
      </c>
      <c r="B276" s="119"/>
      <c r="C276" s="138" t="s">
        <v>134</v>
      </c>
      <c r="D276" s="146">
        <v>22222</v>
      </c>
      <c r="E276" s="147" t="s">
        <v>136</v>
      </c>
      <c r="F276" s="138">
        <v>0</v>
      </c>
      <c r="G276" s="138">
        <v>0</v>
      </c>
      <c r="H276" s="138">
        <v>0</v>
      </c>
      <c r="I276" s="138">
        <v>13165</v>
      </c>
      <c r="J276" s="165" t="s">
        <v>590</v>
      </c>
      <c r="K276" s="234">
        <f>SUM(K270,K273,K274:K275)</f>
        <v>250</v>
      </c>
      <c r="L276" s="234">
        <f>SUM(L270,L273,L274:L275)</f>
        <v>60</v>
      </c>
      <c r="M276" s="201">
        <f t="shared" ref="M276:M288" si="5">TRUNC(L276/K276,5)</f>
        <v>0.24</v>
      </c>
      <c r="N276" s="200" t="s">
        <v>195</v>
      </c>
      <c r="O276" s="200" t="s">
        <v>55</v>
      </c>
      <c r="P276" s="205" t="s">
        <v>128</v>
      </c>
      <c r="Q276" s="189" t="s">
        <v>55</v>
      </c>
    </row>
    <row r="277" spans="1:17" ht="14" x14ac:dyDescent="0.15">
      <c r="A277" s="28">
        <v>260</v>
      </c>
      <c r="B277" s="84"/>
      <c r="C277" s="29" t="s">
        <v>134</v>
      </c>
      <c r="D277" s="91">
        <v>22222</v>
      </c>
      <c r="E277" s="87" t="s">
        <v>136</v>
      </c>
      <c r="F277" s="29">
        <v>0</v>
      </c>
      <c r="G277" s="29">
        <v>0</v>
      </c>
      <c r="H277" s="29">
        <v>0</v>
      </c>
      <c r="I277" s="29">
        <v>13165</v>
      </c>
      <c r="J277" s="88" t="s">
        <v>145</v>
      </c>
      <c r="K277" s="101">
        <v>144</v>
      </c>
      <c r="L277" s="109">
        <v>75</v>
      </c>
      <c r="M277" s="98">
        <f t="shared" si="5"/>
        <v>0.52083000000000002</v>
      </c>
      <c r="N277" s="29" t="s">
        <v>195</v>
      </c>
      <c r="O277" s="89" t="s">
        <v>55</v>
      </c>
      <c r="P277" s="157" t="s">
        <v>128</v>
      </c>
      <c r="Q277" s="189" t="s">
        <v>55</v>
      </c>
    </row>
    <row r="278" spans="1:17" ht="14" x14ac:dyDescent="0.15">
      <c r="A278" s="71">
        <v>261</v>
      </c>
      <c r="B278" s="84"/>
      <c r="C278" s="29" t="s">
        <v>134</v>
      </c>
      <c r="D278" s="91">
        <v>22222</v>
      </c>
      <c r="E278" s="87" t="s">
        <v>136</v>
      </c>
      <c r="F278" s="29">
        <v>0</v>
      </c>
      <c r="G278" s="29">
        <v>0</v>
      </c>
      <c r="H278" s="29">
        <v>0</v>
      </c>
      <c r="I278" s="29">
        <v>13165</v>
      </c>
      <c r="J278" s="88" t="s">
        <v>146</v>
      </c>
      <c r="K278" s="101">
        <v>75</v>
      </c>
      <c r="L278" s="109">
        <v>70</v>
      </c>
      <c r="M278" s="98">
        <f t="shared" si="5"/>
        <v>0.93332999999999999</v>
      </c>
      <c r="N278" s="29" t="s">
        <v>195</v>
      </c>
      <c r="O278" s="89" t="s">
        <v>55</v>
      </c>
      <c r="P278" s="157" t="s">
        <v>128</v>
      </c>
      <c r="Q278" s="189" t="s">
        <v>55</v>
      </c>
    </row>
    <row r="279" spans="1:17" ht="14" x14ac:dyDescent="0.15">
      <c r="A279" s="28">
        <v>262</v>
      </c>
      <c r="B279" s="84"/>
      <c r="C279" s="29" t="s">
        <v>134</v>
      </c>
      <c r="D279" s="91">
        <v>22222</v>
      </c>
      <c r="E279" s="87" t="s">
        <v>136</v>
      </c>
      <c r="F279" s="29">
        <v>0</v>
      </c>
      <c r="G279" s="29">
        <v>0</v>
      </c>
      <c r="H279" s="29">
        <v>0</v>
      </c>
      <c r="I279" s="29">
        <v>13165</v>
      </c>
      <c r="J279" s="88" t="s">
        <v>147</v>
      </c>
      <c r="K279" s="101">
        <v>29</v>
      </c>
      <c r="L279" s="109">
        <v>14</v>
      </c>
      <c r="M279" s="98">
        <f t="shared" si="5"/>
        <v>0.48275000000000001</v>
      </c>
      <c r="N279" s="29" t="s">
        <v>195</v>
      </c>
      <c r="O279" s="89" t="s">
        <v>55</v>
      </c>
      <c r="P279" s="157" t="s">
        <v>128</v>
      </c>
      <c r="Q279" s="189" t="s">
        <v>55</v>
      </c>
    </row>
    <row r="280" spans="1:17" ht="14" x14ac:dyDescent="0.15">
      <c r="A280" s="28">
        <v>263</v>
      </c>
      <c r="B280" s="84"/>
      <c r="C280" s="29" t="s">
        <v>134</v>
      </c>
      <c r="D280" s="91">
        <v>22222</v>
      </c>
      <c r="E280" s="87" t="s">
        <v>136</v>
      </c>
      <c r="F280" s="29">
        <v>0</v>
      </c>
      <c r="G280" s="29">
        <v>0</v>
      </c>
      <c r="H280" s="29">
        <v>0</v>
      </c>
      <c r="I280" s="29">
        <v>13165</v>
      </c>
      <c r="J280" s="88" t="s">
        <v>148</v>
      </c>
      <c r="K280" s="101">
        <v>14</v>
      </c>
      <c r="L280" s="109">
        <v>12</v>
      </c>
      <c r="M280" s="98">
        <f t="shared" si="5"/>
        <v>0.85714000000000001</v>
      </c>
      <c r="N280" s="29" t="s">
        <v>195</v>
      </c>
      <c r="O280" s="89" t="s">
        <v>55</v>
      </c>
      <c r="P280" s="157" t="s">
        <v>128</v>
      </c>
      <c r="Q280" s="189" t="s">
        <v>55</v>
      </c>
    </row>
    <row r="281" spans="1:17" ht="14" x14ac:dyDescent="0.15">
      <c r="A281" s="28">
        <v>264</v>
      </c>
      <c r="B281" s="84"/>
      <c r="C281" s="29" t="s">
        <v>134</v>
      </c>
      <c r="D281" s="91">
        <v>22222</v>
      </c>
      <c r="E281" s="87" t="s">
        <v>136</v>
      </c>
      <c r="F281" s="29">
        <v>0</v>
      </c>
      <c r="G281" s="29">
        <v>0</v>
      </c>
      <c r="H281" s="29">
        <v>0</v>
      </c>
      <c r="I281" s="29">
        <v>13165</v>
      </c>
      <c r="J281" s="129" t="s">
        <v>256</v>
      </c>
      <c r="K281" s="131">
        <v>400</v>
      </c>
      <c r="L281" s="131">
        <v>280</v>
      </c>
      <c r="M281" s="98">
        <f t="shared" si="5"/>
        <v>0.7</v>
      </c>
      <c r="N281" s="29" t="s">
        <v>195</v>
      </c>
      <c r="O281" s="106" t="s">
        <v>55</v>
      </c>
      <c r="P281" s="170" t="s">
        <v>128</v>
      </c>
      <c r="Q281" s="189" t="s">
        <v>55</v>
      </c>
    </row>
    <row r="282" spans="1:17" ht="14" x14ac:dyDescent="0.15">
      <c r="A282" s="71">
        <v>265</v>
      </c>
      <c r="B282" s="84"/>
      <c r="C282" s="29" t="s">
        <v>134</v>
      </c>
      <c r="D282" s="91">
        <v>22222</v>
      </c>
      <c r="E282" s="87" t="s">
        <v>136</v>
      </c>
      <c r="F282" s="29">
        <v>0</v>
      </c>
      <c r="G282" s="29">
        <v>0</v>
      </c>
      <c r="H282" s="29">
        <v>0</v>
      </c>
      <c r="I282" s="29">
        <v>13165</v>
      </c>
      <c r="J282" s="129" t="s">
        <v>257</v>
      </c>
      <c r="K282" s="131">
        <v>375</v>
      </c>
      <c r="L282" s="131">
        <v>260</v>
      </c>
      <c r="M282" s="98">
        <f t="shared" si="5"/>
        <v>0.69333</v>
      </c>
      <c r="N282" s="29" t="s">
        <v>195</v>
      </c>
      <c r="O282" s="106" t="s">
        <v>55</v>
      </c>
      <c r="P282" s="170" t="s">
        <v>128</v>
      </c>
      <c r="Q282" s="189" t="s">
        <v>55</v>
      </c>
    </row>
    <row r="283" spans="1:17" ht="14" x14ac:dyDescent="0.15">
      <c r="A283" s="28">
        <v>266</v>
      </c>
      <c r="B283" s="84"/>
      <c r="C283" s="29" t="s">
        <v>134</v>
      </c>
      <c r="D283" s="91">
        <v>22222</v>
      </c>
      <c r="E283" s="87" t="s">
        <v>136</v>
      </c>
      <c r="F283" s="29">
        <v>0</v>
      </c>
      <c r="G283" s="29">
        <v>0</v>
      </c>
      <c r="H283" s="29">
        <v>0</v>
      </c>
      <c r="I283" s="29">
        <v>13165</v>
      </c>
      <c r="J283" s="129" t="s">
        <v>957</v>
      </c>
      <c r="K283" s="131">
        <f>SUM(K281:K282)</f>
        <v>775</v>
      </c>
      <c r="L283" s="131">
        <f>SUM(L281:L282)</f>
        <v>540</v>
      </c>
      <c r="M283" s="98">
        <f t="shared" si="5"/>
        <v>0.69677</v>
      </c>
      <c r="N283" s="29" t="s">
        <v>195</v>
      </c>
      <c r="O283" s="106" t="s">
        <v>55</v>
      </c>
      <c r="P283" s="170" t="s">
        <v>128</v>
      </c>
      <c r="Q283" s="189" t="s">
        <v>55</v>
      </c>
    </row>
    <row r="284" spans="1:17" ht="14" x14ac:dyDescent="0.15">
      <c r="A284" s="28">
        <v>267</v>
      </c>
      <c r="B284" s="84"/>
      <c r="C284" s="29" t="s">
        <v>134</v>
      </c>
      <c r="D284" s="91">
        <v>22222</v>
      </c>
      <c r="E284" s="87" t="s">
        <v>136</v>
      </c>
      <c r="F284" s="29">
        <v>0</v>
      </c>
      <c r="G284" s="29">
        <v>0</v>
      </c>
      <c r="H284" s="29">
        <v>0</v>
      </c>
      <c r="I284" s="29">
        <v>13165</v>
      </c>
      <c r="J284" s="129" t="s">
        <v>253</v>
      </c>
      <c r="K284" s="132">
        <v>555</v>
      </c>
      <c r="L284" s="132">
        <v>500</v>
      </c>
      <c r="M284" s="98">
        <f t="shared" si="5"/>
        <v>0.90090000000000003</v>
      </c>
      <c r="N284" s="29" t="s">
        <v>195</v>
      </c>
      <c r="O284" s="106" t="s">
        <v>55</v>
      </c>
      <c r="P284" s="170" t="s">
        <v>128</v>
      </c>
      <c r="Q284" s="189" t="s">
        <v>55</v>
      </c>
    </row>
    <row r="285" spans="1:17" ht="14" x14ac:dyDescent="0.15">
      <c r="A285" s="28">
        <v>268</v>
      </c>
      <c r="B285" s="84"/>
      <c r="C285" s="29" t="s">
        <v>134</v>
      </c>
      <c r="D285" s="91">
        <v>22222</v>
      </c>
      <c r="E285" s="87" t="s">
        <v>136</v>
      </c>
      <c r="F285" s="29">
        <v>0</v>
      </c>
      <c r="G285" s="29">
        <v>0</v>
      </c>
      <c r="H285" s="29">
        <v>0</v>
      </c>
      <c r="I285" s="29">
        <v>13165</v>
      </c>
      <c r="J285" s="129" t="s">
        <v>254</v>
      </c>
      <c r="K285" s="132">
        <v>300</v>
      </c>
      <c r="L285" s="132">
        <v>275</v>
      </c>
      <c r="M285" s="98">
        <f t="shared" si="5"/>
        <v>0.91666000000000003</v>
      </c>
      <c r="N285" s="29" t="s">
        <v>195</v>
      </c>
      <c r="O285" s="106" t="s">
        <v>55</v>
      </c>
      <c r="P285" s="170" t="s">
        <v>128</v>
      </c>
      <c r="Q285" s="189" t="s">
        <v>55</v>
      </c>
    </row>
    <row r="286" spans="1:17" ht="14" x14ac:dyDescent="0.15">
      <c r="A286" s="71">
        <v>269</v>
      </c>
      <c r="B286" s="84"/>
      <c r="C286" s="29" t="s">
        <v>134</v>
      </c>
      <c r="D286" s="91">
        <v>22222</v>
      </c>
      <c r="E286" s="87" t="s">
        <v>136</v>
      </c>
      <c r="F286" s="29">
        <v>0</v>
      </c>
      <c r="G286" s="29">
        <v>0</v>
      </c>
      <c r="H286" s="29">
        <v>0</v>
      </c>
      <c r="I286" s="29">
        <v>13165</v>
      </c>
      <c r="J286" s="129" t="s">
        <v>255</v>
      </c>
      <c r="K286" s="132">
        <v>105</v>
      </c>
      <c r="L286" s="132">
        <v>50</v>
      </c>
      <c r="M286" s="98">
        <f t="shared" si="5"/>
        <v>0.47619</v>
      </c>
      <c r="N286" s="29" t="s">
        <v>195</v>
      </c>
      <c r="O286" s="106" t="s">
        <v>55</v>
      </c>
      <c r="P286" s="170" t="s">
        <v>128</v>
      </c>
      <c r="Q286" s="189" t="s">
        <v>55</v>
      </c>
    </row>
    <row r="287" spans="1:17" ht="14" x14ac:dyDescent="0.15">
      <c r="A287" s="28">
        <v>270</v>
      </c>
      <c r="B287" s="84"/>
      <c r="C287" s="29" t="s">
        <v>134</v>
      </c>
      <c r="D287" s="91">
        <v>22222</v>
      </c>
      <c r="E287" s="87" t="s">
        <v>136</v>
      </c>
      <c r="F287" s="29">
        <v>0</v>
      </c>
      <c r="G287" s="29">
        <v>0</v>
      </c>
      <c r="H287" s="29">
        <v>0</v>
      </c>
      <c r="I287" s="29">
        <v>13165</v>
      </c>
      <c r="J287" s="129" t="s">
        <v>958</v>
      </c>
      <c r="K287" s="132">
        <f>SUM(K284:K286)</f>
        <v>960</v>
      </c>
      <c r="L287" s="132">
        <f>SUM(L284:L286)</f>
        <v>825</v>
      </c>
      <c r="M287" s="98">
        <f t="shared" si="5"/>
        <v>0.85936999999999997</v>
      </c>
      <c r="N287" s="29" t="s">
        <v>195</v>
      </c>
      <c r="O287" s="106" t="s">
        <v>55</v>
      </c>
      <c r="P287" s="170" t="s">
        <v>128</v>
      </c>
      <c r="Q287" s="189" t="s">
        <v>55</v>
      </c>
    </row>
    <row r="288" spans="1:17" ht="14" x14ac:dyDescent="0.15">
      <c r="A288" s="28">
        <v>271</v>
      </c>
      <c r="B288" s="118"/>
      <c r="C288" s="138" t="s">
        <v>134</v>
      </c>
      <c r="D288" s="146">
        <v>22222</v>
      </c>
      <c r="E288" s="147" t="s">
        <v>136</v>
      </c>
      <c r="F288" s="138">
        <v>0</v>
      </c>
      <c r="G288" s="138">
        <v>0</v>
      </c>
      <c r="H288" s="138">
        <v>0</v>
      </c>
      <c r="I288" s="138">
        <v>13165</v>
      </c>
      <c r="J288" s="165" t="s">
        <v>637</v>
      </c>
      <c r="K288" s="177">
        <v>231</v>
      </c>
      <c r="L288" s="177">
        <v>205</v>
      </c>
      <c r="M288" s="179">
        <f t="shared" si="5"/>
        <v>0.88744000000000001</v>
      </c>
      <c r="N288" s="199" t="s">
        <v>195</v>
      </c>
      <c r="O288" s="199" t="s">
        <v>55</v>
      </c>
      <c r="P288" s="158" t="s">
        <v>128</v>
      </c>
      <c r="Q288" s="189" t="s">
        <v>55</v>
      </c>
    </row>
    <row r="289" spans="1:17" ht="14" x14ac:dyDescent="0.15">
      <c r="A289" s="28">
        <v>272</v>
      </c>
      <c r="B289" s="118"/>
      <c r="C289" s="138" t="s">
        <v>134</v>
      </c>
      <c r="D289" s="146">
        <v>22222</v>
      </c>
      <c r="E289" s="147" t="s">
        <v>136</v>
      </c>
      <c r="F289" s="138">
        <v>0</v>
      </c>
      <c r="G289" s="138">
        <v>0</v>
      </c>
      <c r="H289" s="138">
        <v>0</v>
      </c>
      <c r="I289" s="138">
        <v>13165</v>
      </c>
      <c r="J289" s="165" t="s">
        <v>638</v>
      </c>
      <c r="K289" s="291">
        <v>0</v>
      </c>
      <c r="L289" s="292">
        <v>0</v>
      </c>
      <c r="M289" s="293">
        <v>0</v>
      </c>
      <c r="N289" s="199" t="s">
        <v>195</v>
      </c>
      <c r="O289" s="199" t="s">
        <v>55</v>
      </c>
      <c r="P289" s="158" t="s">
        <v>128</v>
      </c>
      <c r="Q289" s="189" t="s">
        <v>55</v>
      </c>
    </row>
    <row r="290" spans="1:17" ht="14" x14ac:dyDescent="0.15">
      <c r="A290" s="71">
        <v>273</v>
      </c>
      <c r="B290" s="118"/>
      <c r="C290" s="138" t="s">
        <v>134</v>
      </c>
      <c r="D290" s="146">
        <v>22222</v>
      </c>
      <c r="E290" s="147" t="s">
        <v>136</v>
      </c>
      <c r="F290" s="138">
        <v>0</v>
      </c>
      <c r="G290" s="138">
        <v>0</v>
      </c>
      <c r="H290" s="138">
        <v>0</v>
      </c>
      <c r="I290" s="138">
        <v>13165</v>
      </c>
      <c r="J290" s="285" t="s">
        <v>639</v>
      </c>
      <c r="K290" s="177">
        <f>SUM(K288:K289)</f>
        <v>231</v>
      </c>
      <c r="L290" s="177">
        <f>SUM(L288:L289)</f>
        <v>205</v>
      </c>
      <c r="M290" s="195">
        <f>TRUNC(L290/K290,5)</f>
        <v>0.88744000000000001</v>
      </c>
      <c r="N290" s="296" t="s">
        <v>195</v>
      </c>
      <c r="O290" s="199" t="s">
        <v>55</v>
      </c>
      <c r="P290" s="158" t="s">
        <v>128</v>
      </c>
      <c r="Q290" s="189" t="s">
        <v>55</v>
      </c>
    </row>
    <row r="291" spans="1:17" ht="14" x14ac:dyDescent="0.15">
      <c r="A291" s="28">
        <v>274</v>
      </c>
      <c r="B291" s="118"/>
      <c r="C291" s="138" t="s">
        <v>134</v>
      </c>
      <c r="D291" s="146">
        <v>22222</v>
      </c>
      <c r="E291" s="147" t="s">
        <v>136</v>
      </c>
      <c r="F291" s="138">
        <v>0</v>
      </c>
      <c r="G291" s="138">
        <v>0</v>
      </c>
      <c r="H291" s="138">
        <v>0</v>
      </c>
      <c r="I291" s="138">
        <v>13165</v>
      </c>
      <c r="J291" s="285" t="s">
        <v>778</v>
      </c>
      <c r="K291" s="177">
        <v>350</v>
      </c>
      <c r="L291" s="294">
        <v>343</v>
      </c>
      <c r="M291" s="195">
        <f>TRUNC(L291/K291,5)</f>
        <v>0.98</v>
      </c>
      <c r="N291" s="296" t="s">
        <v>195</v>
      </c>
      <c r="O291" s="199" t="s">
        <v>55</v>
      </c>
      <c r="P291" s="158" t="s">
        <v>128</v>
      </c>
      <c r="Q291" s="189" t="s">
        <v>55</v>
      </c>
    </row>
    <row r="292" spans="1:17" ht="14" x14ac:dyDescent="0.15">
      <c r="A292" s="28">
        <v>275</v>
      </c>
      <c r="B292" s="118"/>
      <c r="C292" s="138" t="s">
        <v>134</v>
      </c>
      <c r="D292" s="146">
        <v>22222</v>
      </c>
      <c r="E292" s="147" t="s">
        <v>136</v>
      </c>
      <c r="F292" s="138">
        <v>0</v>
      </c>
      <c r="G292" s="138">
        <v>0</v>
      </c>
      <c r="H292" s="138">
        <v>0</v>
      </c>
      <c r="I292" s="138">
        <v>13165</v>
      </c>
      <c r="J292" s="285" t="s">
        <v>640</v>
      </c>
      <c r="K292" s="177">
        <v>0</v>
      </c>
      <c r="L292" s="294">
        <v>0</v>
      </c>
      <c r="M292" s="177">
        <v>0</v>
      </c>
      <c r="N292" s="296" t="s">
        <v>195</v>
      </c>
      <c r="O292" s="199" t="s">
        <v>55</v>
      </c>
      <c r="P292" s="158" t="s">
        <v>128</v>
      </c>
      <c r="Q292" s="189" t="s">
        <v>55</v>
      </c>
    </row>
    <row r="293" spans="1:17" ht="14" x14ac:dyDescent="0.15">
      <c r="A293" s="28">
        <v>276</v>
      </c>
      <c r="B293" s="118"/>
      <c r="C293" s="138" t="s">
        <v>134</v>
      </c>
      <c r="D293" s="146">
        <v>22222</v>
      </c>
      <c r="E293" s="147" t="s">
        <v>136</v>
      </c>
      <c r="F293" s="138">
        <v>0</v>
      </c>
      <c r="G293" s="138">
        <v>0</v>
      </c>
      <c r="H293" s="138">
        <v>0</v>
      </c>
      <c r="I293" s="138">
        <v>13165</v>
      </c>
      <c r="J293" s="285" t="s">
        <v>641</v>
      </c>
      <c r="K293" s="177">
        <f>SUM(K291:K292)</f>
        <v>350</v>
      </c>
      <c r="L293" s="177">
        <f>SUM(L291:L292)</f>
        <v>343</v>
      </c>
      <c r="M293" s="195">
        <f>TRUNC(L293/K293,5)</f>
        <v>0.98</v>
      </c>
      <c r="N293" s="296" t="s">
        <v>195</v>
      </c>
      <c r="O293" s="199" t="s">
        <v>55</v>
      </c>
      <c r="P293" s="158" t="s">
        <v>128</v>
      </c>
      <c r="Q293" s="189" t="s">
        <v>55</v>
      </c>
    </row>
    <row r="294" spans="1:17" ht="14" x14ac:dyDescent="0.15">
      <c r="A294" s="71">
        <v>277</v>
      </c>
      <c r="B294" s="118"/>
      <c r="C294" s="138" t="s">
        <v>134</v>
      </c>
      <c r="D294" s="146">
        <v>22222</v>
      </c>
      <c r="E294" s="147" t="s">
        <v>136</v>
      </c>
      <c r="F294" s="138">
        <v>0</v>
      </c>
      <c r="G294" s="138">
        <v>0</v>
      </c>
      <c r="H294" s="138">
        <v>0</v>
      </c>
      <c r="I294" s="138">
        <v>13165</v>
      </c>
      <c r="J294" s="285" t="s">
        <v>642</v>
      </c>
      <c r="K294" s="177">
        <v>29</v>
      </c>
      <c r="L294" s="294">
        <v>23</v>
      </c>
      <c r="M294" s="195">
        <f>TRUNC(L294/K294,5)</f>
        <v>0.79310000000000003</v>
      </c>
      <c r="N294" s="296" t="s">
        <v>195</v>
      </c>
      <c r="O294" s="199" t="s">
        <v>55</v>
      </c>
      <c r="P294" s="158" t="s">
        <v>128</v>
      </c>
      <c r="Q294" s="189" t="s">
        <v>55</v>
      </c>
    </row>
    <row r="295" spans="1:17" ht="14" x14ac:dyDescent="0.15">
      <c r="A295" s="28">
        <v>278</v>
      </c>
      <c r="B295" s="118"/>
      <c r="C295" s="138" t="s">
        <v>134</v>
      </c>
      <c r="D295" s="146">
        <v>22222</v>
      </c>
      <c r="E295" s="147" t="s">
        <v>136</v>
      </c>
      <c r="F295" s="138">
        <v>0</v>
      </c>
      <c r="G295" s="138">
        <v>0</v>
      </c>
      <c r="H295" s="138">
        <v>0</v>
      </c>
      <c r="I295" s="138">
        <v>13165</v>
      </c>
      <c r="J295" s="285" t="s">
        <v>643</v>
      </c>
      <c r="K295" s="177">
        <v>0</v>
      </c>
      <c r="L295" s="294">
        <v>0</v>
      </c>
      <c r="M295" s="177">
        <v>0</v>
      </c>
      <c r="N295" s="296" t="s">
        <v>195</v>
      </c>
      <c r="O295" s="199" t="s">
        <v>55</v>
      </c>
      <c r="P295" s="158" t="s">
        <v>128</v>
      </c>
      <c r="Q295" s="189" t="s">
        <v>55</v>
      </c>
    </row>
    <row r="296" spans="1:17" ht="14" x14ac:dyDescent="0.15">
      <c r="A296" s="28">
        <v>279</v>
      </c>
      <c r="B296" s="118"/>
      <c r="C296" s="138" t="s">
        <v>134</v>
      </c>
      <c r="D296" s="146">
        <v>22222</v>
      </c>
      <c r="E296" s="147" t="s">
        <v>136</v>
      </c>
      <c r="F296" s="138">
        <v>0</v>
      </c>
      <c r="G296" s="138">
        <v>0</v>
      </c>
      <c r="H296" s="138">
        <v>0</v>
      </c>
      <c r="I296" s="138">
        <v>13165</v>
      </c>
      <c r="J296" s="285" t="s">
        <v>644</v>
      </c>
      <c r="K296" s="177">
        <f>SUM(K294:K295)</f>
        <v>29</v>
      </c>
      <c r="L296" s="177">
        <f>SUM(L294:L295)</f>
        <v>23</v>
      </c>
      <c r="M296" s="195">
        <f>TRUNC(L296/K296,5)</f>
        <v>0.79310000000000003</v>
      </c>
      <c r="N296" s="296" t="s">
        <v>195</v>
      </c>
      <c r="O296" s="199" t="s">
        <v>55</v>
      </c>
      <c r="P296" s="158" t="s">
        <v>128</v>
      </c>
      <c r="Q296" s="189" t="s">
        <v>55</v>
      </c>
    </row>
    <row r="297" spans="1:17" ht="14" x14ac:dyDescent="0.15">
      <c r="A297" s="28">
        <v>280</v>
      </c>
      <c r="B297" s="118"/>
      <c r="C297" s="138" t="s">
        <v>134</v>
      </c>
      <c r="D297" s="146">
        <v>22222</v>
      </c>
      <c r="E297" s="147" t="s">
        <v>136</v>
      </c>
      <c r="F297" s="138">
        <v>0</v>
      </c>
      <c r="G297" s="138">
        <v>0</v>
      </c>
      <c r="H297" s="138">
        <v>0</v>
      </c>
      <c r="I297" s="138">
        <v>13165</v>
      </c>
      <c r="J297" s="285" t="s">
        <v>645</v>
      </c>
      <c r="K297" s="177">
        <v>45</v>
      </c>
      <c r="L297" s="294">
        <v>38</v>
      </c>
      <c r="M297" s="195">
        <f>TRUNC(L297/K297,5)</f>
        <v>0.84443999999999997</v>
      </c>
      <c r="N297" s="296" t="s">
        <v>195</v>
      </c>
      <c r="O297" s="199" t="s">
        <v>55</v>
      </c>
      <c r="P297" s="158" t="s">
        <v>128</v>
      </c>
      <c r="Q297" s="189" t="s">
        <v>55</v>
      </c>
    </row>
    <row r="298" spans="1:17" ht="14" x14ac:dyDescent="0.15">
      <c r="A298" s="71">
        <v>281</v>
      </c>
      <c r="B298" s="118"/>
      <c r="C298" s="138" t="s">
        <v>134</v>
      </c>
      <c r="D298" s="146">
        <v>22222</v>
      </c>
      <c r="E298" s="147" t="s">
        <v>136</v>
      </c>
      <c r="F298" s="138">
        <v>0</v>
      </c>
      <c r="G298" s="138">
        <v>0</v>
      </c>
      <c r="H298" s="138">
        <v>0</v>
      </c>
      <c r="I298" s="138">
        <v>13165</v>
      </c>
      <c r="J298" s="285" t="s">
        <v>646</v>
      </c>
      <c r="K298" s="177">
        <v>0</v>
      </c>
      <c r="L298" s="294">
        <v>0</v>
      </c>
      <c r="M298" s="177">
        <v>0</v>
      </c>
      <c r="N298" s="296" t="s">
        <v>195</v>
      </c>
      <c r="O298" s="199" t="s">
        <v>55</v>
      </c>
      <c r="P298" s="158" t="s">
        <v>128</v>
      </c>
      <c r="Q298" s="189" t="s">
        <v>55</v>
      </c>
    </row>
    <row r="299" spans="1:17" ht="14" x14ac:dyDescent="0.15">
      <c r="A299" s="28">
        <v>282</v>
      </c>
      <c r="B299" s="118"/>
      <c r="C299" s="138" t="s">
        <v>134</v>
      </c>
      <c r="D299" s="146">
        <v>22222</v>
      </c>
      <c r="E299" s="147" t="s">
        <v>136</v>
      </c>
      <c r="F299" s="138">
        <v>0</v>
      </c>
      <c r="G299" s="138">
        <v>0</v>
      </c>
      <c r="H299" s="138">
        <v>0</v>
      </c>
      <c r="I299" s="138">
        <v>13165</v>
      </c>
      <c r="J299" s="285" t="s">
        <v>647</v>
      </c>
      <c r="K299" s="177">
        <f>SUM(K297:K298)</f>
        <v>45</v>
      </c>
      <c r="L299" s="177">
        <f>SUM(L297:L298)</f>
        <v>38</v>
      </c>
      <c r="M299" s="195">
        <f>TRUNC(L299/K299,5)</f>
        <v>0.84443999999999997</v>
      </c>
      <c r="N299" s="296" t="s">
        <v>195</v>
      </c>
      <c r="O299" s="199" t="s">
        <v>55</v>
      </c>
      <c r="P299" s="158" t="s">
        <v>128</v>
      </c>
      <c r="Q299" s="189" t="s">
        <v>55</v>
      </c>
    </row>
    <row r="300" spans="1:17" ht="14" x14ac:dyDescent="0.15">
      <c r="A300" s="28">
        <v>283</v>
      </c>
      <c r="B300" s="118"/>
      <c r="C300" s="138" t="s">
        <v>134</v>
      </c>
      <c r="D300" s="146">
        <v>22222</v>
      </c>
      <c r="E300" s="147" t="s">
        <v>136</v>
      </c>
      <c r="F300" s="138">
        <v>0</v>
      </c>
      <c r="G300" s="138">
        <v>0</v>
      </c>
      <c r="H300" s="138">
        <v>0</v>
      </c>
      <c r="I300" s="138">
        <v>13165</v>
      </c>
      <c r="J300" s="285" t="s">
        <v>648</v>
      </c>
      <c r="K300" s="177">
        <v>22</v>
      </c>
      <c r="L300" s="294">
        <v>18</v>
      </c>
      <c r="M300" s="195">
        <f>TRUNC(L300/K300,5)</f>
        <v>0.81818000000000002</v>
      </c>
      <c r="N300" s="296" t="s">
        <v>195</v>
      </c>
      <c r="O300" s="199" t="s">
        <v>55</v>
      </c>
      <c r="P300" s="158" t="s">
        <v>128</v>
      </c>
      <c r="Q300" s="189" t="s">
        <v>55</v>
      </c>
    </row>
    <row r="301" spans="1:17" ht="14" x14ac:dyDescent="0.15">
      <c r="A301" s="28">
        <v>284</v>
      </c>
      <c r="B301" s="118"/>
      <c r="C301" s="138" t="s">
        <v>134</v>
      </c>
      <c r="D301" s="146">
        <v>22222</v>
      </c>
      <c r="E301" s="147" t="s">
        <v>136</v>
      </c>
      <c r="F301" s="138">
        <v>0</v>
      </c>
      <c r="G301" s="138">
        <v>0</v>
      </c>
      <c r="H301" s="138">
        <v>0</v>
      </c>
      <c r="I301" s="138">
        <v>13165</v>
      </c>
      <c r="J301" s="285" t="s">
        <v>649</v>
      </c>
      <c r="K301" s="177">
        <v>0</v>
      </c>
      <c r="L301" s="294">
        <v>0</v>
      </c>
      <c r="M301" s="177">
        <v>0</v>
      </c>
      <c r="N301" s="296" t="s">
        <v>195</v>
      </c>
      <c r="O301" s="199" t="s">
        <v>55</v>
      </c>
      <c r="P301" s="158" t="s">
        <v>128</v>
      </c>
      <c r="Q301" s="189" t="s">
        <v>55</v>
      </c>
    </row>
    <row r="302" spans="1:17" ht="14" x14ac:dyDescent="0.15">
      <c r="A302" s="71">
        <v>285</v>
      </c>
      <c r="B302" s="118"/>
      <c r="C302" s="138" t="s">
        <v>134</v>
      </c>
      <c r="D302" s="146">
        <v>22222</v>
      </c>
      <c r="E302" s="147" t="s">
        <v>136</v>
      </c>
      <c r="F302" s="138">
        <v>0</v>
      </c>
      <c r="G302" s="138">
        <v>0</v>
      </c>
      <c r="H302" s="138">
        <v>0</v>
      </c>
      <c r="I302" s="138">
        <v>13165</v>
      </c>
      <c r="J302" s="285" t="s">
        <v>650</v>
      </c>
      <c r="K302" s="177">
        <f>SUM(K300:K301)</f>
        <v>22</v>
      </c>
      <c r="L302" s="177">
        <f>SUM(L300:L301)</f>
        <v>18</v>
      </c>
      <c r="M302" s="195">
        <f>TRUNC(L302/K302,5)</f>
        <v>0.81818000000000002</v>
      </c>
      <c r="N302" s="296" t="s">
        <v>195</v>
      </c>
      <c r="O302" s="199" t="s">
        <v>55</v>
      </c>
      <c r="P302" s="158" t="s">
        <v>128</v>
      </c>
      <c r="Q302" s="189" t="s">
        <v>55</v>
      </c>
    </row>
    <row r="303" spans="1:17" ht="14" x14ac:dyDescent="0.15">
      <c r="A303" s="28">
        <v>286</v>
      </c>
      <c r="B303" s="118"/>
      <c r="C303" s="138" t="s">
        <v>134</v>
      </c>
      <c r="D303" s="146">
        <v>22222</v>
      </c>
      <c r="E303" s="147" t="s">
        <v>136</v>
      </c>
      <c r="F303" s="138">
        <v>0</v>
      </c>
      <c r="G303" s="138">
        <v>0</v>
      </c>
      <c r="H303" s="138">
        <v>0</v>
      </c>
      <c r="I303" s="138">
        <v>13165</v>
      </c>
      <c r="J303" s="285" t="s">
        <v>651</v>
      </c>
      <c r="K303" s="177">
        <v>52</v>
      </c>
      <c r="L303" s="294">
        <v>41</v>
      </c>
      <c r="M303" s="195">
        <f>TRUNC(L303/K303,5)</f>
        <v>0.78846000000000005</v>
      </c>
      <c r="N303" s="296" t="s">
        <v>195</v>
      </c>
      <c r="O303" s="199" t="s">
        <v>55</v>
      </c>
      <c r="P303" s="158" t="s">
        <v>128</v>
      </c>
      <c r="Q303" s="189" t="s">
        <v>55</v>
      </c>
    </row>
    <row r="304" spans="1:17" ht="14" x14ac:dyDescent="0.15">
      <c r="A304" s="28">
        <v>287</v>
      </c>
      <c r="B304" s="118"/>
      <c r="C304" s="138" t="s">
        <v>134</v>
      </c>
      <c r="D304" s="146">
        <v>22222</v>
      </c>
      <c r="E304" s="147" t="s">
        <v>136</v>
      </c>
      <c r="F304" s="138">
        <v>0</v>
      </c>
      <c r="G304" s="138">
        <v>0</v>
      </c>
      <c r="H304" s="138">
        <v>0</v>
      </c>
      <c r="I304" s="138">
        <v>13165</v>
      </c>
      <c r="J304" s="285" t="s">
        <v>652</v>
      </c>
      <c r="K304" s="177">
        <v>0</v>
      </c>
      <c r="L304" s="294">
        <v>0</v>
      </c>
      <c r="M304" s="177">
        <v>0</v>
      </c>
      <c r="N304" s="296" t="s">
        <v>195</v>
      </c>
      <c r="O304" s="199" t="s">
        <v>55</v>
      </c>
      <c r="P304" s="158" t="s">
        <v>128</v>
      </c>
      <c r="Q304" s="189" t="s">
        <v>55</v>
      </c>
    </row>
    <row r="305" spans="1:17" ht="14" x14ac:dyDescent="0.15">
      <c r="A305" s="28">
        <v>288</v>
      </c>
      <c r="B305" s="118"/>
      <c r="C305" s="138" t="s">
        <v>134</v>
      </c>
      <c r="D305" s="146">
        <v>22222</v>
      </c>
      <c r="E305" s="147" t="s">
        <v>136</v>
      </c>
      <c r="F305" s="138">
        <v>0</v>
      </c>
      <c r="G305" s="138">
        <v>0</v>
      </c>
      <c r="H305" s="138">
        <v>0</v>
      </c>
      <c r="I305" s="138">
        <v>13165</v>
      </c>
      <c r="J305" s="285" t="s">
        <v>653</v>
      </c>
      <c r="K305" s="177">
        <f>SUM(K303:K304)</f>
        <v>52</v>
      </c>
      <c r="L305" s="177">
        <f>SUM(L303:L304)</f>
        <v>41</v>
      </c>
      <c r="M305" s="195">
        <f>TRUNC(L305/K305,5)</f>
        <v>0.78846000000000005</v>
      </c>
      <c r="N305" s="296" t="s">
        <v>195</v>
      </c>
      <c r="O305" s="199" t="s">
        <v>55</v>
      </c>
      <c r="P305" s="158" t="s">
        <v>128</v>
      </c>
      <c r="Q305" s="189" t="s">
        <v>55</v>
      </c>
    </row>
    <row r="306" spans="1:17" ht="14" x14ac:dyDescent="0.15">
      <c r="A306" s="71">
        <v>289</v>
      </c>
      <c r="B306" s="118"/>
      <c r="C306" s="138" t="s">
        <v>134</v>
      </c>
      <c r="D306" s="146">
        <v>22222</v>
      </c>
      <c r="E306" s="147" t="s">
        <v>136</v>
      </c>
      <c r="F306" s="138">
        <v>0</v>
      </c>
      <c r="G306" s="138">
        <v>0</v>
      </c>
      <c r="H306" s="138">
        <v>0</v>
      </c>
      <c r="I306" s="138">
        <v>13165</v>
      </c>
      <c r="J306" s="285" t="s">
        <v>654</v>
      </c>
      <c r="K306" s="177">
        <v>26</v>
      </c>
      <c r="L306" s="294">
        <v>22</v>
      </c>
      <c r="M306" s="195">
        <f>TRUNC(L306/K306,5)</f>
        <v>0.84614999999999996</v>
      </c>
      <c r="N306" s="296" t="s">
        <v>195</v>
      </c>
      <c r="O306" s="199" t="s">
        <v>55</v>
      </c>
      <c r="P306" s="158" t="s">
        <v>128</v>
      </c>
      <c r="Q306" s="189" t="s">
        <v>55</v>
      </c>
    </row>
    <row r="307" spans="1:17" ht="14" x14ac:dyDescent="0.15">
      <c r="A307" s="28">
        <v>290</v>
      </c>
      <c r="B307" s="118"/>
      <c r="C307" s="138" t="s">
        <v>134</v>
      </c>
      <c r="D307" s="146">
        <v>22222</v>
      </c>
      <c r="E307" s="147" t="s">
        <v>136</v>
      </c>
      <c r="F307" s="138">
        <v>0</v>
      </c>
      <c r="G307" s="138">
        <v>0</v>
      </c>
      <c r="H307" s="138">
        <v>0</v>
      </c>
      <c r="I307" s="138">
        <v>13165</v>
      </c>
      <c r="J307" s="285" t="s">
        <v>655</v>
      </c>
      <c r="K307" s="177">
        <v>0</v>
      </c>
      <c r="L307" s="294">
        <v>0</v>
      </c>
      <c r="M307" s="177">
        <v>0</v>
      </c>
      <c r="N307" s="296" t="s">
        <v>195</v>
      </c>
      <c r="O307" s="199" t="s">
        <v>55</v>
      </c>
      <c r="P307" s="158" t="s">
        <v>128</v>
      </c>
      <c r="Q307" s="189" t="s">
        <v>55</v>
      </c>
    </row>
    <row r="308" spans="1:17" ht="14" x14ac:dyDescent="0.15">
      <c r="A308" s="28">
        <v>291</v>
      </c>
      <c r="B308" s="118"/>
      <c r="C308" s="138" t="s">
        <v>134</v>
      </c>
      <c r="D308" s="146">
        <v>22222</v>
      </c>
      <c r="E308" s="147" t="s">
        <v>136</v>
      </c>
      <c r="F308" s="138">
        <v>0</v>
      </c>
      <c r="G308" s="138">
        <v>0</v>
      </c>
      <c r="H308" s="138">
        <v>0</v>
      </c>
      <c r="I308" s="138">
        <v>13165</v>
      </c>
      <c r="J308" s="285" t="s">
        <v>656</v>
      </c>
      <c r="K308" s="177">
        <f>SUM(K306:K307)</f>
        <v>26</v>
      </c>
      <c r="L308" s="177">
        <f>SUM(L306:L307)</f>
        <v>22</v>
      </c>
      <c r="M308" s="195">
        <f>TRUNC(L308/K308,5)</f>
        <v>0.84614999999999996</v>
      </c>
      <c r="N308" s="296" t="s">
        <v>195</v>
      </c>
      <c r="O308" s="199" t="s">
        <v>55</v>
      </c>
      <c r="P308" s="158" t="s">
        <v>128</v>
      </c>
      <c r="Q308" s="189" t="s">
        <v>55</v>
      </c>
    </row>
    <row r="309" spans="1:17" ht="14" x14ac:dyDescent="0.15">
      <c r="A309" s="28">
        <v>292</v>
      </c>
      <c r="B309" s="118"/>
      <c r="C309" s="138" t="s">
        <v>134</v>
      </c>
      <c r="D309" s="146">
        <v>22222</v>
      </c>
      <c r="E309" s="147" t="s">
        <v>136</v>
      </c>
      <c r="F309" s="138">
        <v>0</v>
      </c>
      <c r="G309" s="138">
        <v>0</v>
      </c>
      <c r="H309" s="138">
        <v>0</v>
      </c>
      <c r="I309" s="138">
        <v>13165</v>
      </c>
      <c r="J309" s="285" t="s">
        <v>657</v>
      </c>
      <c r="K309" s="177">
        <v>153</v>
      </c>
      <c r="L309" s="294">
        <v>103</v>
      </c>
      <c r="M309" s="195">
        <f>TRUNC(L309/K309,5)</f>
        <v>0.67320000000000002</v>
      </c>
      <c r="N309" s="296" t="s">
        <v>195</v>
      </c>
      <c r="O309" s="199" t="s">
        <v>55</v>
      </c>
      <c r="P309" s="158" t="s">
        <v>128</v>
      </c>
      <c r="Q309" s="189" t="s">
        <v>55</v>
      </c>
    </row>
    <row r="310" spans="1:17" ht="14" x14ac:dyDescent="0.15">
      <c r="A310" s="71">
        <v>293</v>
      </c>
      <c r="B310" s="118"/>
      <c r="C310" s="138" t="s">
        <v>134</v>
      </c>
      <c r="D310" s="146">
        <v>22222</v>
      </c>
      <c r="E310" s="147" t="s">
        <v>136</v>
      </c>
      <c r="F310" s="138">
        <v>0</v>
      </c>
      <c r="G310" s="138">
        <v>0</v>
      </c>
      <c r="H310" s="138">
        <v>0</v>
      </c>
      <c r="I310" s="138">
        <v>13165</v>
      </c>
      <c r="J310" s="285" t="s">
        <v>658</v>
      </c>
      <c r="K310" s="177">
        <v>52</v>
      </c>
      <c r="L310" s="294">
        <v>32</v>
      </c>
      <c r="M310" s="195">
        <f>TRUNC(L310/K310,5)</f>
        <v>0.61538000000000004</v>
      </c>
      <c r="N310" s="296" t="s">
        <v>195</v>
      </c>
      <c r="O310" s="199" t="s">
        <v>55</v>
      </c>
      <c r="P310" s="158" t="s">
        <v>128</v>
      </c>
      <c r="Q310" s="189" t="s">
        <v>55</v>
      </c>
    </row>
    <row r="311" spans="1:17" ht="14" x14ac:dyDescent="0.15">
      <c r="A311" s="28">
        <v>294</v>
      </c>
      <c r="B311" s="118"/>
      <c r="C311" s="138" t="s">
        <v>134</v>
      </c>
      <c r="D311" s="146">
        <v>22222</v>
      </c>
      <c r="E311" s="147" t="s">
        <v>136</v>
      </c>
      <c r="F311" s="138">
        <v>0</v>
      </c>
      <c r="G311" s="138">
        <v>0</v>
      </c>
      <c r="H311" s="138">
        <v>0</v>
      </c>
      <c r="I311" s="138">
        <v>13165</v>
      </c>
      <c r="J311" s="286" t="s">
        <v>659</v>
      </c>
      <c r="K311" s="177">
        <f>SUM(K290,K293,K296,K299,K302,K305,K308,K309:K310)</f>
        <v>960</v>
      </c>
      <c r="L311" s="177">
        <f>SUM(L290,L293,L296,L299,L302,L305,L308,L309:L310)</f>
        <v>825</v>
      </c>
      <c r="M311" s="195">
        <f>TRUNC(L311/K311,5)</f>
        <v>0.85936999999999997</v>
      </c>
      <c r="N311" s="296" t="s">
        <v>195</v>
      </c>
      <c r="O311" s="199" t="s">
        <v>55</v>
      </c>
      <c r="P311" s="158" t="s">
        <v>128</v>
      </c>
      <c r="Q311" s="189" t="s">
        <v>55</v>
      </c>
    </row>
    <row r="312" spans="1:17" ht="14" x14ac:dyDescent="0.15">
      <c r="A312" s="28">
        <v>295</v>
      </c>
      <c r="B312" s="118"/>
      <c r="C312" s="138" t="s">
        <v>134</v>
      </c>
      <c r="D312" s="146">
        <v>22222</v>
      </c>
      <c r="E312" s="147" t="s">
        <v>136</v>
      </c>
      <c r="F312" s="138">
        <v>0</v>
      </c>
      <c r="G312" s="138">
        <v>0</v>
      </c>
      <c r="H312" s="138">
        <v>0</v>
      </c>
      <c r="I312" s="138">
        <v>13165</v>
      </c>
      <c r="J312" s="285" t="s">
        <v>660</v>
      </c>
      <c r="K312" s="177">
        <v>270</v>
      </c>
      <c r="L312" s="294">
        <v>258</v>
      </c>
      <c r="M312" s="195">
        <f>TRUNC(L312/K312,5)</f>
        <v>0.95555000000000001</v>
      </c>
      <c r="N312" s="296" t="s">
        <v>195</v>
      </c>
      <c r="O312" s="199" t="s">
        <v>55</v>
      </c>
      <c r="P312" s="158" t="s">
        <v>128</v>
      </c>
      <c r="Q312" s="189" t="s">
        <v>55</v>
      </c>
    </row>
    <row r="313" spans="1:17" ht="14" x14ac:dyDescent="0.15">
      <c r="A313" s="28">
        <v>296</v>
      </c>
      <c r="B313" s="118"/>
      <c r="C313" s="138" t="s">
        <v>134</v>
      </c>
      <c r="D313" s="146">
        <v>22222</v>
      </c>
      <c r="E313" s="147" t="s">
        <v>136</v>
      </c>
      <c r="F313" s="138">
        <v>0</v>
      </c>
      <c r="G313" s="138">
        <v>0</v>
      </c>
      <c r="H313" s="138">
        <v>0</v>
      </c>
      <c r="I313" s="138">
        <v>13165</v>
      </c>
      <c r="J313" s="287" t="s">
        <v>661</v>
      </c>
      <c r="K313" s="177">
        <v>0</v>
      </c>
      <c r="L313" s="294">
        <v>0</v>
      </c>
      <c r="M313" s="177">
        <v>0</v>
      </c>
      <c r="N313" s="296" t="s">
        <v>195</v>
      </c>
      <c r="O313" s="199" t="s">
        <v>55</v>
      </c>
      <c r="P313" s="158" t="s">
        <v>128</v>
      </c>
      <c r="Q313" s="189" t="s">
        <v>55</v>
      </c>
    </row>
    <row r="314" spans="1:17" ht="14" x14ac:dyDescent="0.15">
      <c r="A314" s="71">
        <v>297</v>
      </c>
      <c r="B314" s="118"/>
      <c r="C314" s="138" t="s">
        <v>134</v>
      </c>
      <c r="D314" s="146">
        <v>22222</v>
      </c>
      <c r="E314" s="147" t="s">
        <v>136</v>
      </c>
      <c r="F314" s="138">
        <v>0</v>
      </c>
      <c r="G314" s="138">
        <v>0</v>
      </c>
      <c r="H314" s="138">
        <v>0</v>
      </c>
      <c r="I314" s="138">
        <v>13165</v>
      </c>
      <c r="J314" s="285" t="s">
        <v>662</v>
      </c>
      <c r="K314" s="177">
        <f>SUM(K312:K313)</f>
        <v>270</v>
      </c>
      <c r="L314" s="177">
        <f>SUM(L312:L313)</f>
        <v>258</v>
      </c>
      <c r="M314" s="195">
        <f>TRUNC(L314/K314,5)</f>
        <v>0.95555000000000001</v>
      </c>
      <c r="N314" s="296" t="s">
        <v>195</v>
      </c>
      <c r="O314" s="199" t="s">
        <v>55</v>
      </c>
      <c r="P314" s="158" t="s">
        <v>128</v>
      </c>
      <c r="Q314" s="189" t="s">
        <v>55</v>
      </c>
    </row>
    <row r="315" spans="1:17" ht="14" x14ac:dyDescent="0.15">
      <c r="A315" s="28">
        <v>298</v>
      </c>
      <c r="B315" s="118"/>
      <c r="C315" s="138" t="s">
        <v>134</v>
      </c>
      <c r="D315" s="146">
        <v>22222</v>
      </c>
      <c r="E315" s="147" t="s">
        <v>136</v>
      </c>
      <c r="F315" s="138">
        <v>0</v>
      </c>
      <c r="G315" s="138">
        <v>0</v>
      </c>
      <c r="H315" s="138">
        <v>0</v>
      </c>
      <c r="I315" s="138">
        <v>13165</v>
      </c>
      <c r="J315" s="285" t="s">
        <v>663</v>
      </c>
      <c r="K315" s="177">
        <v>485</v>
      </c>
      <c r="L315" s="294">
        <v>452</v>
      </c>
      <c r="M315" s="195">
        <f>TRUNC(L315/K315,5)</f>
        <v>0.93194999999999995</v>
      </c>
      <c r="N315" s="296" t="s">
        <v>195</v>
      </c>
      <c r="O315" s="199" t="s">
        <v>55</v>
      </c>
      <c r="P315" s="158" t="s">
        <v>128</v>
      </c>
      <c r="Q315" s="189" t="s">
        <v>55</v>
      </c>
    </row>
    <row r="316" spans="1:17" ht="14" x14ac:dyDescent="0.15">
      <c r="A316" s="28">
        <v>299</v>
      </c>
      <c r="B316" s="118"/>
      <c r="C316" s="138" t="s">
        <v>134</v>
      </c>
      <c r="D316" s="146">
        <v>22222</v>
      </c>
      <c r="E316" s="147" t="s">
        <v>136</v>
      </c>
      <c r="F316" s="138">
        <v>0</v>
      </c>
      <c r="G316" s="138">
        <v>0</v>
      </c>
      <c r="H316" s="138">
        <v>0</v>
      </c>
      <c r="I316" s="138">
        <v>13165</v>
      </c>
      <c r="J316" s="285" t="s">
        <v>664</v>
      </c>
      <c r="K316" s="177">
        <v>0</v>
      </c>
      <c r="L316" s="294">
        <v>0</v>
      </c>
      <c r="M316" s="177">
        <v>0</v>
      </c>
      <c r="N316" s="296" t="s">
        <v>195</v>
      </c>
      <c r="O316" s="199" t="s">
        <v>55</v>
      </c>
      <c r="P316" s="158" t="s">
        <v>128</v>
      </c>
      <c r="Q316" s="189" t="s">
        <v>55</v>
      </c>
    </row>
    <row r="317" spans="1:17" ht="14" x14ac:dyDescent="0.15">
      <c r="A317" s="28">
        <v>300</v>
      </c>
      <c r="B317" s="118"/>
      <c r="C317" s="138" t="s">
        <v>134</v>
      </c>
      <c r="D317" s="146">
        <v>22222</v>
      </c>
      <c r="E317" s="147" t="s">
        <v>136</v>
      </c>
      <c r="F317" s="138">
        <v>0</v>
      </c>
      <c r="G317" s="138">
        <v>0</v>
      </c>
      <c r="H317" s="138">
        <v>0</v>
      </c>
      <c r="I317" s="138">
        <v>13165</v>
      </c>
      <c r="J317" s="285" t="s">
        <v>665</v>
      </c>
      <c r="K317" s="177">
        <f>SUM(K315:K316)</f>
        <v>485</v>
      </c>
      <c r="L317" s="177">
        <f>SUM(L315:L316)</f>
        <v>452</v>
      </c>
      <c r="M317" s="195">
        <f>TRUNC(L317/K317,5)</f>
        <v>0.93194999999999995</v>
      </c>
      <c r="N317" s="296" t="s">
        <v>195</v>
      </c>
      <c r="O317" s="199" t="s">
        <v>55</v>
      </c>
      <c r="P317" s="158" t="s">
        <v>128</v>
      </c>
      <c r="Q317" s="189" t="s">
        <v>55</v>
      </c>
    </row>
    <row r="318" spans="1:17" ht="14" x14ac:dyDescent="0.15">
      <c r="A318" s="71">
        <v>301</v>
      </c>
      <c r="B318" s="118"/>
      <c r="C318" s="138" t="s">
        <v>134</v>
      </c>
      <c r="D318" s="146">
        <v>22222</v>
      </c>
      <c r="E318" s="147" t="s">
        <v>136</v>
      </c>
      <c r="F318" s="138">
        <v>0</v>
      </c>
      <c r="G318" s="138">
        <v>0</v>
      </c>
      <c r="H318" s="138">
        <v>0</v>
      </c>
      <c r="I318" s="138">
        <v>13165</v>
      </c>
      <c r="J318" s="285" t="s">
        <v>666</v>
      </c>
      <c r="K318" s="177">
        <v>153</v>
      </c>
      <c r="L318" s="294">
        <v>83</v>
      </c>
      <c r="M318" s="195">
        <f>TRUNC(L318/K318,5)</f>
        <v>0.54247999999999996</v>
      </c>
      <c r="N318" s="296" t="s">
        <v>195</v>
      </c>
      <c r="O318" s="199" t="s">
        <v>55</v>
      </c>
      <c r="P318" s="158" t="s">
        <v>128</v>
      </c>
      <c r="Q318" s="189" t="s">
        <v>55</v>
      </c>
    </row>
    <row r="319" spans="1:17" ht="14" x14ac:dyDescent="0.15">
      <c r="A319" s="28">
        <v>302</v>
      </c>
      <c r="B319" s="118"/>
      <c r="C319" s="138" t="s">
        <v>134</v>
      </c>
      <c r="D319" s="146">
        <v>22222</v>
      </c>
      <c r="E319" s="147" t="s">
        <v>136</v>
      </c>
      <c r="F319" s="138">
        <v>0</v>
      </c>
      <c r="G319" s="138">
        <v>0</v>
      </c>
      <c r="H319" s="138">
        <v>0</v>
      </c>
      <c r="I319" s="138">
        <v>13165</v>
      </c>
      <c r="J319" s="285" t="s">
        <v>667</v>
      </c>
      <c r="K319" s="177">
        <v>52</v>
      </c>
      <c r="L319" s="294">
        <v>32</v>
      </c>
      <c r="M319" s="195">
        <f>TRUNC(L319/K319,5)</f>
        <v>0.61538000000000004</v>
      </c>
      <c r="N319" s="296" t="s">
        <v>195</v>
      </c>
      <c r="O319" s="199" t="s">
        <v>55</v>
      </c>
      <c r="P319" s="158" t="s">
        <v>128</v>
      </c>
      <c r="Q319" s="189" t="s">
        <v>55</v>
      </c>
    </row>
    <row r="320" spans="1:17" ht="14" x14ac:dyDescent="0.15">
      <c r="A320" s="28">
        <v>303</v>
      </c>
      <c r="B320" s="118"/>
      <c r="C320" s="138" t="s">
        <v>134</v>
      </c>
      <c r="D320" s="146">
        <v>22222</v>
      </c>
      <c r="E320" s="147" t="s">
        <v>136</v>
      </c>
      <c r="F320" s="138">
        <v>0</v>
      </c>
      <c r="G320" s="138">
        <v>0</v>
      </c>
      <c r="H320" s="138">
        <v>0</v>
      </c>
      <c r="I320" s="138">
        <v>13165</v>
      </c>
      <c r="J320" s="285" t="s">
        <v>668</v>
      </c>
      <c r="K320" s="177">
        <f>SUM(K314,K317,K318:K319)</f>
        <v>960</v>
      </c>
      <c r="L320" s="177">
        <f>SUM(L314,L317,L318:L319)</f>
        <v>825</v>
      </c>
      <c r="M320" s="195">
        <f>TRUNC(L320/K320,5)</f>
        <v>0.85936999999999997</v>
      </c>
      <c r="N320" s="296" t="s">
        <v>195</v>
      </c>
      <c r="O320" s="199" t="s">
        <v>55</v>
      </c>
      <c r="P320" s="158" t="s">
        <v>128</v>
      </c>
      <c r="Q320" s="189" t="s">
        <v>55</v>
      </c>
    </row>
    <row r="321" spans="1:17" x14ac:dyDescent="0.15">
      <c r="A321" s="52"/>
      <c r="C321" s="105" t="s">
        <v>135</v>
      </c>
      <c r="D321" s="212">
        <v>1</v>
      </c>
      <c r="E321" s="211"/>
      <c r="F321" s="181">
        <f>SUM(F18:F320)</f>
        <v>0</v>
      </c>
      <c r="G321" s="181">
        <f>SUM(G18:G320)</f>
        <v>0</v>
      </c>
      <c r="H321" s="181">
        <f>SUM(H18:H320)</f>
        <v>0</v>
      </c>
      <c r="I321" s="138">
        <f>SUM(I18:I320)</f>
        <v>3988995</v>
      </c>
      <c r="J321" s="288">
        <f>COUNT(A18:A320)</f>
        <v>303</v>
      </c>
      <c r="K321" s="194">
        <f>SUM(K18:K320)</f>
        <v>2166495</v>
      </c>
      <c r="L321" s="194">
        <f>SUM(L18:L320)</f>
        <v>328327</v>
      </c>
      <c r="M321" s="295"/>
      <c r="N321" s="290"/>
      <c r="O321" s="110"/>
      <c r="P321" s="159"/>
      <c r="Q321" s="183"/>
    </row>
    <row r="322" spans="1:17" x14ac:dyDescent="0.15">
      <c r="A322" s="52"/>
      <c r="C322" s="49"/>
      <c r="D322" s="49"/>
      <c r="E322" s="73"/>
      <c r="F322" s="52"/>
      <c r="G322" s="52"/>
      <c r="H322" s="49"/>
      <c r="I322" s="49"/>
      <c r="J322" s="70"/>
      <c r="K322" s="70"/>
      <c r="L322" s="74"/>
      <c r="M322" s="75"/>
      <c r="N322" s="70"/>
      <c r="O322" s="86"/>
      <c r="P322" s="70"/>
      <c r="Q322" s="49"/>
    </row>
    <row r="323" spans="1:17" x14ac:dyDescent="0.15">
      <c r="A323" s="52"/>
      <c r="C323" s="49"/>
      <c r="D323" s="49"/>
      <c r="E323" s="73"/>
      <c r="F323" s="52"/>
      <c r="G323" s="52"/>
      <c r="H323" s="49"/>
      <c r="I323" s="49"/>
      <c r="J323" s="70"/>
      <c r="K323" s="70"/>
      <c r="L323" s="74"/>
      <c r="M323" s="75"/>
      <c r="N323" s="70"/>
      <c r="O323" s="86"/>
      <c r="P323" s="70"/>
      <c r="Q323" s="49"/>
    </row>
    <row r="324" spans="1:17" x14ac:dyDescent="0.15">
      <c r="A324" s="52"/>
      <c r="C324" s="49"/>
      <c r="D324" s="49"/>
      <c r="E324" s="73"/>
      <c r="F324" s="52"/>
      <c r="G324" s="52"/>
      <c r="H324" s="49"/>
      <c r="I324" s="49"/>
      <c r="J324" s="70"/>
      <c r="K324" s="70"/>
      <c r="L324" s="74"/>
      <c r="M324" s="75"/>
      <c r="N324" s="70"/>
      <c r="O324" s="86"/>
      <c r="P324" s="70"/>
      <c r="Q324" s="49"/>
    </row>
    <row r="325" spans="1:17" x14ac:dyDescent="0.15">
      <c r="A325" s="52"/>
      <c r="C325" s="49"/>
      <c r="D325" s="49"/>
      <c r="E325" s="73"/>
      <c r="F325" s="52"/>
      <c r="G325" s="52"/>
      <c r="H325" s="49"/>
      <c r="I325" s="49"/>
      <c r="J325" s="70"/>
      <c r="K325" s="70"/>
      <c r="L325" s="74"/>
      <c r="M325" s="75"/>
      <c r="N325" s="70"/>
      <c r="O325" s="86"/>
      <c r="P325" s="70"/>
      <c r="Q325" s="49"/>
    </row>
    <row r="326" spans="1:17" x14ac:dyDescent="0.15">
      <c r="A326" s="52"/>
      <c r="C326" s="49"/>
      <c r="D326" s="49"/>
      <c r="E326" s="73"/>
      <c r="F326" s="52"/>
      <c r="G326" s="52"/>
      <c r="H326" s="49"/>
      <c r="I326" s="49"/>
      <c r="J326" s="70"/>
      <c r="K326" s="70"/>
      <c r="L326" s="74"/>
      <c r="M326" s="75"/>
      <c r="N326" s="70"/>
      <c r="O326" s="86"/>
      <c r="P326" s="70"/>
      <c r="Q326" s="49"/>
    </row>
    <row r="327" spans="1:17" x14ac:dyDescent="0.15">
      <c r="A327" s="52"/>
      <c r="C327" s="49"/>
      <c r="D327" s="49"/>
      <c r="E327" s="73"/>
      <c r="F327" s="52"/>
      <c r="G327" s="52"/>
      <c r="H327" s="49"/>
      <c r="I327" s="49"/>
      <c r="J327" s="70"/>
      <c r="K327" s="70"/>
      <c r="L327" s="74"/>
      <c r="M327" s="75"/>
      <c r="N327" s="70"/>
      <c r="O327" s="86"/>
      <c r="P327" s="70"/>
      <c r="Q327" s="49"/>
    </row>
    <row r="328" spans="1:17" x14ac:dyDescent="0.15">
      <c r="A328" s="52"/>
      <c r="C328" s="49"/>
      <c r="D328" s="49"/>
      <c r="E328" s="73"/>
      <c r="F328" s="52"/>
      <c r="G328" s="52"/>
      <c r="H328" s="49"/>
      <c r="I328" s="49"/>
      <c r="J328" s="70"/>
      <c r="K328" s="70"/>
      <c r="L328" s="74"/>
      <c r="M328" s="75"/>
      <c r="N328" s="70"/>
      <c r="O328" s="86"/>
      <c r="P328" s="70"/>
      <c r="Q328" s="49"/>
    </row>
    <row r="329" spans="1:17" x14ac:dyDescent="0.15">
      <c r="A329" s="52"/>
      <c r="C329" s="49"/>
      <c r="D329" s="49"/>
      <c r="E329" s="73"/>
      <c r="F329" s="52"/>
      <c r="G329" s="52"/>
      <c r="H329" s="49"/>
      <c r="I329" s="49"/>
      <c r="J329" s="70"/>
      <c r="K329" s="70"/>
      <c r="L329" s="74"/>
      <c r="M329" s="75"/>
      <c r="N329" s="70"/>
      <c r="O329" s="86"/>
      <c r="P329" s="70"/>
      <c r="Q329" s="49"/>
    </row>
    <row r="330" spans="1:17" x14ac:dyDescent="0.15">
      <c r="A330" s="52"/>
      <c r="C330" s="49"/>
      <c r="D330" s="49"/>
      <c r="E330" s="73"/>
      <c r="F330" s="52"/>
      <c r="G330" s="52"/>
      <c r="H330" s="49"/>
      <c r="I330" s="49"/>
      <c r="J330" s="70"/>
      <c r="K330" s="70"/>
      <c r="L330" s="74"/>
      <c r="M330" s="75"/>
      <c r="N330" s="70"/>
      <c r="O330" s="86"/>
      <c r="P330" s="70"/>
      <c r="Q330" s="49"/>
    </row>
    <row r="331" spans="1:17" x14ac:dyDescent="0.15">
      <c r="A331" s="52"/>
      <c r="C331" s="49"/>
      <c r="D331" s="49"/>
      <c r="E331" s="73"/>
      <c r="F331" s="52"/>
      <c r="G331" s="52"/>
      <c r="H331" s="49"/>
      <c r="I331" s="49"/>
      <c r="J331" s="70"/>
      <c r="K331" s="70"/>
      <c r="L331" s="74"/>
      <c r="M331" s="75"/>
      <c r="N331" s="70"/>
      <c r="O331" s="86"/>
      <c r="P331" s="70"/>
      <c r="Q331" s="49"/>
    </row>
    <row r="332" spans="1:17" x14ac:dyDescent="0.15">
      <c r="A332" s="52"/>
      <c r="C332" s="49"/>
      <c r="D332" s="49"/>
      <c r="E332" s="73"/>
      <c r="F332" s="52"/>
      <c r="G332" s="52"/>
      <c r="H332" s="49"/>
      <c r="I332" s="49"/>
      <c r="J332" s="70"/>
      <c r="K332" s="70"/>
      <c r="L332" s="74"/>
      <c r="M332" s="75"/>
      <c r="N332" s="70"/>
      <c r="O332" s="86"/>
      <c r="P332" s="70"/>
      <c r="Q332" s="49"/>
    </row>
    <row r="333" spans="1:17" x14ac:dyDescent="0.15">
      <c r="A333" s="52"/>
      <c r="C333" s="49"/>
      <c r="D333" s="49"/>
      <c r="E333" s="73"/>
      <c r="F333" s="52"/>
      <c r="G333" s="52"/>
      <c r="H333" s="49"/>
      <c r="I333" s="49"/>
      <c r="J333" s="70"/>
      <c r="K333" s="70"/>
      <c r="L333" s="74"/>
      <c r="M333" s="75"/>
      <c r="N333" s="70"/>
      <c r="O333" s="86"/>
      <c r="P333" s="70"/>
      <c r="Q333" s="49"/>
    </row>
    <row r="334" spans="1:17" x14ac:dyDescent="0.15">
      <c r="A334" s="52"/>
      <c r="C334" s="49"/>
      <c r="D334" s="49"/>
      <c r="E334" s="73"/>
      <c r="F334" s="52"/>
      <c r="G334" s="52"/>
      <c r="H334" s="49"/>
      <c r="I334" s="49"/>
      <c r="J334" s="70"/>
      <c r="K334" s="70"/>
      <c r="L334" s="74"/>
      <c r="M334" s="75"/>
      <c r="N334" s="70"/>
      <c r="O334" s="86"/>
      <c r="P334" s="70"/>
      <c r="Q334" s="49"/>
    </row>
    <row r="335" spans="1:17" x14ac:dyDescent="0.15">
      <c r="A335" s="52"/>
      <c r="C335" s="49"/>
      <c r="D335" s="49"/>
      <c r="E335" s="73"/>
      <c r="F335" s="52"/>
      <c r="G335" s="52"/>
      <c r="H335" s="49"/>
      <c r="I335" s="49"/>
      <c r="J335" s="70"/>
      <c r="K335" s="70"/>
      <c r="L335" s="74"/>
      <c r="M335" s="75"/>
      <c r="N335" s="70"/>
      <c r="O335" s="86"/>
      <c r="P335" s="70"/>
      <c r="Q335" s="49"/>
    </row>
    <row r="336" spans="1:17" x14ac:dyDescent="0.15">
      <c r="A336" s="52"/>
      <c r="C336" s="49"/>
      <c r="D336" s="49"/>
      <c r="E336" s="73"/>
      <c r="F336" s="52"/>
      <c r="G336" s="52"/>
      <c r="H336" s="49"/>
      <c r="I336" s="49"/>
      <c r="J336" s="70"/>
      <c r="K336" s="70"/>
      <c r="L336" s="74"/>
      <c r="M336" s="75"/>
      <c r="N336" s="70"/>
      <c r="O336" s="86"/>
      <c r="P336" s="70"/>
      <c r="Q336" s="49"/>
    </row>
    <row r="337" spans="1:17" x14ac:dyDescent="0.15">
      <c r="A337" s="52"/>
      <c r="C337" s="49"/>
      <c r="D337" s="49"/>
      <c r="E337" s="73"/>
      <c r="F337" s="52"/>
      <c r="G337" s="52"/>
      <c r="H337" s="49"/>
      <c r="I337" s="49"/>
      <c r="J337" s="70"/>
      <c r="K337" s="70"/>
      <c r="L337" s="74"/>
      <c r="M337" s="75"/>
      <c r="N337" s="70"/>
      <c r="O337" s="86"/>
      <c r="P337" s="70"/>
      <c r="Q337" s="49"/>
    </row>
  </sheetData>
  <mergeCells count="12">
    <mergeCell ref="F16:Q16"/>
    <mergeCell ref="C15:Q15"/>
    <mergeCell ref="C2:O2"/>
    <mergeCell ref="C3:O3"/>
    <mergeCell ref="C5:O5"/>
    <mergeCell ref="C6:P7"/>
    <mergeCell ref="C8:P8"/>
    <mergeCell ref="C10:N10"/>
    <mergeCell ref="C11:O11"/>
    <mergeCell ref="C12:O12"/>
    <mergeCell ref="C13:O13"/>
    <mergeCell ref="C4:J4"/>
  </mergeCells>
  <phoneticPr fontId="24" type="noConversion"/>
  <hyperlinks>
    <hyperlink ref="E16" r:id="rId1" xr:uid="{75F07EEA-9208-4BA8-BC85-264C67EE7794}"/>
  </hyperlinks>
  <pageMargins left="0.7" right="0.7" top="0.75" bottom="0.75" header="0.3" footer="0.3"/>
  <pageSetup orientation="portrait" horizontalDpi="1200" verticalDpi="1200" r:id="rId2"/>
  <ignoredErrors>
    <ignoredError sqref="E116 E120:E132 E201:E208 E277:E283 E69:E78 E19:E21 E23:E27 E63:E64 E68 E65:E66 E117:E118" numberStoredAsText="1"/>
    <ignoredError sqref="L130 K81:L81 K287:L287 K67:L67 K118:L118 K283:L283 K32:L32 K136:L136 K170:L170 K212:L212 K246:L24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X33"/>
  <sheetViews>
    <sheetView showGridLines="0" zoomScale="110" zoomScaleNormal="110" workbookViewId="0"/>
  </sheetViews>
  <sheetFormatPr baseColWidth="10" defaultColWidth="8.83203125" defaultRowHeight="13" x14ac:dyDescent="0.15"/>
  <cols>
    <col min="1" max="3" width="16.5" style="6" customWidth="1"/>
    <col min="4" max="4" width="16.33203125" style="6" customWidth="1"/>
    <col min="5" max="5" width="71.5" style="6" customWidth="1"/>
    <col min="6" max="258" width="9.1640625" style="6"/>
  </cols>
  <sheetData>
    <row r="1" spans="1:5" s="6" customFormat="1" ht="14" x14ac:dyDescent="0.15">
      <c r="A1" s="43" t="s">
        <v>137</v>
      </c>
      <c r="B1" s="43"/>
      <c r="C1" s="43"/>
      <c r="D1" s="43"/>
      <c r="E1" s="44"/>
    </row>
    <row r="2" spans="1:5" s="6" customFormat="1" ht="14" x14ac:dyDescent="0.15">
      <c r="A2" s="43"/>
      <c r="B2" s="43"/>
      <c r="C2" s="43"/>
      <c r="D2" s="43"/>
      <c r="E2" s="44"/>
    </row>
    <row r="3" spans="1:5" s="6" customFormat="1" ht="14" x14ac:dyDescent="0.15">
      <c r="A3" s="45" t="s">
        <v>149</v>
      </c>
      <c r="B3" s="45"/>
      <c r="C3" s="45"/>
      <c r="D3" s="43"/>
      <c r="E3" s="44"/>
    </row>
    <row r="4" spans="1:5" s="6" customFormat="1" ht="14" x14ac:dyDescent="0.15">
      <c r="A4" s="45"/>
      <c r="B4" s="45"/>
      <c r="C4" s="45"/>
      <c r="D4" s="43"/>
      <c r="E4" s="44"/>
    </row>
    <row r="5" spans="1:5" x14ac:dyDescent="0.15">
      <c r="A5" s="46"/>
      <c r="B5" s="46"/>
      <c r="C5" s="46"/>
      <c r="D5" s="46"/>
      <c r="E5" s="46"/>
    </row>
    <row r="6" spans="1:5" ht="14" x14ac:dyDescent="0.15">
      <c r="A6" s="43" t="s">
        <v>172</v>
      </c>
      <c r="B6" s="43"/>
      <c r="C6" s="43"/>
      <c r="D6" s="43"/>
      <c r="E6" s="44"/>
    </row>
    <row r="7" spans="1:5" ht="28" x14ac:dyDescent="0.15">
      <c r="A7" s="99" t="s">
        <v>235</v>
      </c>
      <c r="B7" s="99" t="s">
        <v>236</v>
      </c>
      <c r="C7" s="99" t="s">
        <v>180</v>
      </c>
      <c r="D7" s="218" t="s">
        <v>25</v>
      </c>
      <c r="E7" s="94" t="s">
        <v>56</v>
      </c>
    </row>
    <row r="8" spans="1:5" ht="12.75" customHeight="1" x14ac:dyDescent="0.15">
      <c r="A8" s="117" t="s">
        <v>216</v>
      </c>
      <c r="B8" s="206"/>
      <c r="C8" s="117" t="s">
        <v>216</v>
      </c>
      <c r="D8" s="117" t="s">
        <v>343</v>
      </c>
      <c r="E8" s="153" t="s">
        <v>340</v>
      </c>
    </row>
    <row r="9" spans="1:5" ht="17.25" customHeight="1" x14ac:dyDescent="0.15">
      <c r="A9" s="298" t="s">
        <v>216</v>
      </c>
      <c r="B9" s="298" t="s">
        <v>216</v>
      </c>
      <c r="C9" s="298" t="s">
        <v>216</v>
      </c>
      <c r="D9" s="298" t="s">
        <v>978</v>
      </c>
      <c r="E9" s="299" t="s">
        <v>985</v>
      </c>
    </row>
    <row r="10" spans="1:5" s="6" customFormat="1" ht="14" x14ac:dyDescent="0.15">
      <c r="A10" s="97" t="s">
        <v>216</v>
      </c>
      <c r="B10" s="97" t="s">
        <v>216</v>
      </c>
      <c r="C10" s="97" t="s">
        <v>216</v>
      </c>
      <c r="D10" s="117" t="s">
        <v>359</v>
      </c>
      <c r="E10" s="152" t="s">
        <v>361</v>
      </c>
    </row>
    <row r="11" spans="1:5" s="6" customFormat="1" ht="14" x14ac:dyDescent="0.15">
      <c r="A11" s="97" t="s">
        <v>216</v>
      </c>
      <c r="B11" s="97" t="s">
        <v>216</v>
      </c>
      <c r="C11" s="97" t="s">
        <v>216</v>
      </c>
      <c r="D11" s="117" t="s">
        <v>360</v>
      </c>
      <c r="E11" s="152" t="s">
        <v>362</v>
      </c>
    </row>
    <row r="12" spans="1:5" s="6" customFormat="1" ht="14" x14ac:dyDescent="0.15">
      <c r="A12" s="300" t="s">
        <v>216</v>
      </c>
      <c r="B12" s="300" t="s">
        <v>216</v>
      </c>
      <c r="C12" s="300" t="s">
        <v>216</v>
      </c>
      <c r="D12" s="298" t="s">
        <v>979</v>
      </c>
      <c r="E12" s="301" t="s">
        <v>986</v>
      </c>
    </row>
    <row r="13" spans="1:5" s="6" customFormat="1" ht="14" x14ac:dyDescent="0.15">
      <c r="A13" s="117" t="s">
        <v>216</v>
      </c>
      <c r="B13" s="117" t="s">
        <v>216</v>
      </c>
      <c r="C13" s="117" t="s">
        <v>216</v>
      </c>
      <c r="D13" s="117" t="s">
        <v>341</v>
      </c>
      <c r="E13" s="153" t="s">
        <v>342</v>
      </c>
    </row>
    <row r="14" spans="1:5" s="6" customFormat="1" ht="14" x14ac:dyDescent="0.15">
      <c r="A14" s="142" t="s">
        <v>216</v>
      </c>
      <c r="B14" s="142"/>
      <c r="C14" s="142" t="s">
        <v>216</v>
      </c>
      <c r="D14" s="140" t="s">
        <v>980</v>
      </c>
      <c r="E14" s="57" t="s">
        <v>987</v>
      </c>
    </row>
    <row r="15" spans="1:5" s="6" customFormat="1" ht="14" x14ac:dyDescent="0.15">
      <c r="A15" s="142" t="s">
        <v>216</v>
      </c>
      <c r="B15" s="142" t="s">
        <v>216</v>
      </c>
      <c r="C15" s="142" t="s">
        <v>216</v>
      </c>
      <c r="D15" s="140" t="s">
        <v>981</v>
      </c>
      <c r="E15" s="57" t="s">
        <v>988</v>
      </c>
    </row>
    <row r="16" spans="1:5" s="6" customFormat="1" ht="14" x14ac:dyDescent="0.15">
      <c r="A16" s="300"/>
      <c r="B16" s="300"/>
      <c r="C16" s="300" t="s">
        <v>216</v>
      </c>
      <c r="D16" s="298" t="s">
        <v>982</v>
      </c>
      <c r="E16" s="301" t="s">
        <v>989</v>
      </c>
    </row>
    <row r="17" spans="1:258" s="6" customFormat="1" ht="14" x14ac:dyDescent="0.15">
      <c r="A17" s="300"/>
      <c r="B17" s="300"/>
      <c r="C17" s="300" t="s">
        <v>216</v>
      </c>
      <c r="D17" s="268" t="s">
        <v>983</v>
      </c>
      <c r="E17" s="242" t="s">
        <v>990</v>
      </c>
    </row>
    <row r="18" spans="1:258" s="6" customFormat="1" ht="14" x14ac:dyDescent="0.15">
      <c r="A18" s="97" t="s">
        <v>971</v>
      </c>
      <c r="B18" s="300"/>
      <c r="C18" s="300"/>
      <c r="D18" s="314" t="s">
        <v>253</v>
      </c>
      <c r="E18" s="259" t="s">
        <v>270</v>
      </c>
    </row>
    <row r="19" spans="1:258" s="6" customFormat="1" ht="14" x14ac:dyDescent="0.15">
      <c r="A19" s="97" t="s">
        <v>971</v>
      </c>
      <c r="B19" s="300"/>
      <c r="C19" s="300"/>
      <c r="D19" s="314" t="s">
        <v>254</v>
      </c>
      <c r="E19" s="259" t="s">
        <v>271</v>
      </c>
    </row>
    <row r="20" spans="1:258" s="6" customFormat="1" ht="14" x14ac:dyDescent="0.15">
      <c r="A20" s="97" t="s">
        <v>971</v>
      </c>
      <c r="B20" s="300"/>
      <c r="C20" s="300"/>
      <c r="D20" s="314" t="s">
        <v>255</v>
      </c>
      <c r="E20" s="259" t="s">
        <v>272</v>
      </c>
    </row>
    <row r="21" spans="1:258" s="6" customFormat="1" ht="14" x14ac:dyDescent="0.15">
      <c r="A21" s="97" t="s">
        <v>971</v>
      </c>
      <c r="B21" s="97"/>
      <c r="C21" s="97" t="s">
        <v>216</v>
      </c>
      <c r="D21" s="117" t="s">
        <v>984</v>
      </c>
      <c r="E21" s="152" t="s">
        <v>991</v>
      </c>
    </row>
    <row r="22" spans="1:258" s="6" customFormat="1" ht="30" customHeight="1" x14ac:dyDescent="0.15">
      <c r="A22" s="375" t="s">
        <v>976</v>
      </c>
      <c r="B22" s="375"/>
      <c r="C22" s="375"/>
      <c r="D22" s="375"/>
      <c r="E22" s="375"/>
    </row>
    <row r="23" spans="1:258" s="6" customFormat="1" x14ac:dyDescent="0.15">
      <c r="A23" s="121"/>
      <c r="B23" s="121"/>
      <c r="C23" s="121"/>
      <c r="D23" s="122"/>
      <c r="E23" s="121"/>
    </row>
    <row r="24" spans="1:258" s="32" customFormat="1" ht="15" x14ac:dyDescent="0.15">
      <c r="A24" s="58" t="s">
        <v>138</v>
      </c>
      <c r="B24" s="58"/>
      <c r="C24" s="58"/>
      <c r="D24" s="59"/>
      <c r="E24" s="59"/>
    </row>
    <row r="25" spans="1:258" ht="28" x14ac:dyDescent="0.15">
      <c r="A25" s="120" t="s">
        <v>235</v>
      </c>
      <c r="B25" s="120" t="s">
        <v>236</v>
      </c>
      <c r="C25" s="120" t="s">
        <v>180</v>
      </c>
      <c r="D25" s="95" t="s">
        <v>25</v>
      </c>
      <c r="E25" s="133" t="s">
        <v>56</v>
      </c>
      <c r="IV25"/>
      <c r="IW25"/>
      <c r="IX25"/>
    </row>
    <row r="26" spans="1:258" ht="12.75" customHeight="1" x14ac:dyDescent="0.15">
      <c r="A26" s="117"/>
      <c r="B26" s="117" t="s">
        <v>216</v>
      </c>
      <c r="C26" s="117"/>
      <c r="D26" s="117" t="s">
        <v>117</v>
      </c>
      <c r="E26" s="153" t="s">
        <v>118</v>
      </c>
      <c r="IV26"/>
      <c r="IW26"/>
      <c r="IX26"/>
    </row>
    <row r="27" spans="1:258" ht="12.75" customHeight="1" x14ac:dyDescent="0.15">
      <c r="A27" s="140" t="s">
        <v>216</v>
      </c>
      <c r="B27" s="140"/>
      <c r="C27" s="140" t="s">
        <v>216</v>
      </c>
      <c r="D27" s="117" t="s">
        <v>312</v>
      </c>
      <c r="E27" s="153" t="s">
        <v>313</v>
      </c>
      <c r="IV27"/>
      <c r="IW27"/>
      <c r="IX27"/>
    </row>
    <row r="28" spans="1:258" ht="14" x14ac:dyDescent="0.15">
      <c r="A28" s="140" t="s">
        <v>216</v>
      </c>
      <c r="B28" s="140" t="s">
        <v>216</v>
      </c>
      <c r="C28" s="140" t="s">
        <v>216</v>
      </c>
      <c r="D28" s="140" t="s">
        <v>119</v>
      </c>
      <c r="E28" s="57" t="s">
        <v>314</v>
      </c>
      <c r="IX28"/>
    </row>
    <row r="29" spans="1:258" ht="14" x14ac:dyDescent="0.15">
      <c r="A29" s="140" t="s">
        <v>216</v>
      </c>
      <c r="B29" s="140"/>
      <c r="C29" s="140" t="s">
        <v>216</v>
      </c>
      <c r="D29" s="140" t="s">
        <v>105</v>
      </c>
      <c r="E29" s="141" t="s">
        <v>315</v>
      </c>
      <c r="IX29"/>
    </row>
    <row r="30" spans="1:258" ht="14" x14ac:dyDescent="0.15">
      <c r="A30" s="140" t="s">
        <v>216</v>
      </c>
      <c r="B30" s="140" t="s">
        <v>216</v>
      </c>
      <c r="C30" s="140" t="s">
        <v>216</v>
      </c>
      <c r="D30" s="140" t="s">
        <v>106</v>
      </c>
      <c r="E30" s="141" t="s">
        <v>316</v>
      </c>
    </row>
    <row r="31" spans="1:258" ht="14" x14ac:dyDescent="0.15">
      <c r="A31" s="140"/>
      <c r="B31" s="140"/>
      <c r="C31" s="140" t="s">
        <v>216</v>
      </c>
      <c r="D31" s="140" t="s">
        <v>238</v>
      </c>
      <c r="E31" s="57" t="s">
        <v>218</v>
      </c>
    </row>
    <row r="32" spans="1:258" ht="14" x14ac:dyDescent="0.15">
      <c r="A32" s="140" t="s">
        <v>216</v>
      </c>
      <c r="B32" s="140" t="s">
        <v>216</v>
      </c>
      <c r="C32" s="140" t="s">
        <v>216</v>
      </c>
      <c r="D32" s="140" t="s">
        <v>107</v>
      </c>
      <c r="E32" s="141" t="s">
        <v>317</v>
      </c>
    </row>
    <row r="33" spans="1:5" ht="14" x14ac:dyDescent="0.15">
      <c r="A33" s="116" t="s">
        <v>216</v>
      </c>
      <c r="B33" s="116"/>
      <c r="C33" s="116" t="s">
        <v>216</v>
      </c>
      <c r="D33" s="117" t="s">
        <v>184</v>
      </c>
      <c r="E33" s="153" t="s">
        <v>259</v>
      </c>
    </row>
  </sheetData>
  <mergeCells count="1">
    <mergeCell ref="A22:E22"/>
  </mergeCells>
  <printOptions horizontalCentered="1"/>
  <pageMargins left="0.25" right="0.25" top="0.75" bottom="0.75" header="0.5" footer="0.5"/>
  <pageSetup firstPageNumber="0" fitToHeight="0" orientation="portrait" r:id="rId1"/>
  <headerFooter>
    <oddHeader>&amp;C&amp;F</oddHeader>
    <oddFooter>&amp;L&amp;8Released 1/2015&amp;C&amp;P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E2E675A12DD14F8755CF11A193BE26" ma:contentTypeVersion="17" ma:contentTypeDescription="Create a new document." ma:contentTypeScope="" ma:versionID="38a92703e1e525c46e5e3660d90a7084">
  <xsd:schema xmlns:xsd="http://www.w3.org/2001/XMLSchema" xmlns:xs="http://www.w3.org/2001/XMLSchema" xmlns:p="http://schemas.microsoft.com/office/2006/metadata/properties" xmlns:ns2="e77780c8-325a-4acd-8a91-b49993591aaf" xmlns:ns3="0080c84e-3009-4850-af4f-2222f624f88c" targetNamespace="http://schemas.microsoft.com/office/2006/metadata/properties" ma:root="true" ma:fieldsID="6d7777a1b06e152fb531f13c97eb3d6b" ns2:_="" ns3:_="">
    <xsd:import namespace="e77780c8-325a-4acd-8a91-b49993591aaf"/>
    <xsd:import namespace="0080c84e-3009-4850-af4f-2222f624f8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_Flow_SignoffStatu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7780c8-325a-4acd-8a91-b49993591a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c9264f-498b-4549-9e18-0a2181e158e2}" ma:internalName="TaxCatchAll" ma:showField="CatchAllData" ma:web="e77780c8-325a-4acd-8a91-b49993591a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80c84e-3009-4850-af4f-2222f624f8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9f6312-fe37-422b-975a-9708525f4a5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080c84e-3009-4850-af4f-2222f624f88c" xsi:nil="true"/>
    <lcf76f155ced4ddcb4097134ff3c332f xmlns="0080c84e-3009-4850-af4f-2222f624f88c">
      <Terms xmlns="http://schemas.microsoft.com/office/infopath/2007/PartnerControls"/>
    </lcf76f155ced4ddcb4097134ff3c332f>
    <TaxCatchAll xmlns="e77780c8-325a-4acd-8a91-b49993591a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8E514F-010D-47EF-82A0-5B52D9F41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7780c8-325a-4acd-8a91-b49993591aaf"/>
    <ds:schemaRef ds:uri="0080c84e-3009-4850-af4f-2222f624f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E8FD85-3216-403F-BE9A-8364EF453757}">
  <ds:schemaRefs>
    <ds:schemaRef ds:uri="http://schemas.microsoft.com/office/infopath/2007/PartnerControls"/>
    <ds:schemaRef ds:uri="http://purl.org/dc/elements/1.1/"/>
    <ds:schemaRef ds:uri="0080c84e-3009-4850-af4f-2222f624f88c"/>
    <ds:schemaRef ds:uri="e77780c8-325a-4acd-8a91-b49993591aaf"/>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1F17832-1693-4501-BE9C-D90BFD3DD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4807</TotalTime>
  <Application>Microsoft Macintosh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(1) Cover+Instructions</vt:lpstr>
      <vt:lpstr>(2) CM Specs</vt:lpstr>
      <vt:lpstr>(3) Audit Results Table</vt:lpstr>
      <vt:lpstr>(4) Clin Meas ID Table</vt:lpstr>
      <vt:lpstr>(5) Sample HP File-Comm Only</vt:lpstr>
      <vt:lpstr>(6)Sample HP File-Medicare only</vt:lpstr>
      <vt:lpstr>(7) Sample HP File-MediCal Only</vt:lpstr>
      <vt:lpstr>(8) Measure Change Log</vt:lpstr>
      <vt:lpstr>'(5) Sample HP File-Comm Only'!Excel_BuiltIn__FilterDatabase</vt:lpstr>
      <vt:lpstr>'(5) Sample HP File-Comm Only'!Excel_BuiltIn_Print_Area</vt:lpstr>
      <vt:lpstr>'(8) Measure Change Log'!Excel_BuiltIn_Print_Area</vt:lpstr>
      <vt:lpstr>'(1) Cover+Instructions'!Excel_BuiltIn_Print_Titles</vt:lpstr>
      <vt:lpstr>'(2) CM Specs'!Excel_BuiltIn_Print_Titles</vt:lpstr>
      <vt:lpstr>'(4) Clin Meas ID Table'!Excel_BuiltIn_Print_Titles</vt:lpstr>
      <vt:lpstr>'(5) Sample HP File-Comm Only'!Excel_BuiltIn_Print_Titles</vt:lpstr>
      <vt:lpstr>'(6)Sample HP File-Medicare only'!Excel_BuiltIn_Print_Titles</vt:lpstr>
      <vt:lpstr>'(1) Cover+Instructions'!Print_Area</vt:lpstr>
      <vt:lpstr>'(2) CM Specs'!Print_Area</vt:lpstr>
      <vt:lpstr>'(3) Audit Results Table'!Print_Area</vt:lpstr>
      <vt:lpstr>'(4) Clin Meas ID Table'!Print_Area</vt:lpstr>
      <vt:lpstr>'(5) Sample HP File-Comm Only'!Print_Area</vt:lpstr>
      <vt:lpstr>'(6)Sample HP File-Medicare only'!Print_Area</vt:lpstr>
      <vt:lpstr>'(1) Cover+Instructions'!Print_Titles</vt:lpstr>
      <vt:lpstr>'(2) CM Specs'!Print_Titles</vt:lpstr>
      <vt:lpstr>'(4) Clin Meas ID Table'!Print_Titles</vt:lpstr>
      <vt:lpstr>'(5) Sample HP File-Comm Only'!Print_Titles</vt:lpstr>
      <vt:lpstr>'(6)Sample HP File-Medicare only'!Print_Titles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thurston</dc:creator>
  <cp:lastModifiedBy>Alejandra Vargas-Johnson</cp:lastModifiedBy>
  <cp:revision>53</cp:revision>
  <cp:lastPrinted>2015-01-22T15:56:54Z</cp:lastPrinted>
  <dcterms:created xsi:type="dcterms:W3CDTF">2003-12-04T15:29:25Z</dcterms:created>
  <dcterms:modified xsi:type="dcterms:W3CDTF">2023-02-10T17:02:47Z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0x010100EAE2E675A12DD14F8755CF11A193BE26</vt:lpwstr>
  </property>
  <property fmtid="{D5CDD505-2E9C-101B-9397-08002B2CF9AE}" pid="3" name="MSIP_Label_ecd89f8f-bbff-4af6-a3be-dac433d60499_Enabled">
    <vt:lpwstr>true</vt:lpwstr>
  </property>
  <property fmtid="{D5CDD505-2E9C-101B-9397-08002B2CF9AE}" pid="4" name="MSIP_Label_ecd89f8f-bbff-4af6-a3be-dac433d60499_SetDate">
    <vt:lpwstr>2023-02-10T17:02:29Z</vt:lpwstr>
  </property>
  <property fmtid="{D5CDD505-2E9C-101B-9397-08002B2CF9AE}" pid="5" name="MSIP_Label_ecd89f8f-bbff-4af6-a3be-dac433d60499_Method">
    <vt:lpwstr>Standard</vt:lpwstr>
  </property>
  <property fmtid="{D5CDD505-2E9C-101B-9397-08002B2CF9AE}" pid="6" name="MSIP_Label_ecd89f8f-bbff-4af6-a3be-dac433d60499_Name">
    <vt:lpwstr>General - All Employees (unrestricted)</vt:lpwstr>
  </property>
  <property fmtid="{D5CDD505-2E9C-101B-9397-08002B2CF9AE}" pid="7" name="MSIP_Label_ecd89f8f-bbff-4af6-a3be-dac433d60499_SiteId">
    <vt:lpwstr>584eb96e-7b7a-442b-a51d-415678be99b8</vt:lpwstr>
  </property>
  <property fmtid="{D5CDD505-2E9C-101B-9397-08002B2CF9AE}" pid="8" name="MSIP_Label_ecd89f8f-bbff-4af6-a3be-dac433d60499_ActionId">
    <vt:lpwstr>53084277-1b16-4d1e-adfb-479ed7c75c6b</vt:lpwstr>
  </property>
  <property fmtid="{D5CDD505-2E9C-101B-9397-08002B2CF9AE}" pid="9" name="MSIP_Label_ecd89f8f-bbff-4af6-a3be-dac433d60499_ContentBits">
    <vt:lpwstr>0</vt:lpwstr>
  </property>
</Properties>
</file>